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svehkaoja\Documents\Poikakoti\HUUTOKAUPPA 2021\"/>
    </mc:Choice>
  </mc:AlternateContent>
  <bookViews>
    <workbookView xWindow="0" yWindow="0" windowWidth="19200" windowHeight="6950"/>
  </bookViews>
  <sheets>
    <sheet name="Myytävät sonnit" sheetId="7" r:id="rId1"/>
  </sheets>
  <externalReferences>
    <externalReference r:id="rId2"/>
  </externalReferences>
  <definedNames>
    <definedName name="_xlnm._FilterDatabase" localSheetId="0" hidden="1">'Myytävät sonnit'!$A$4:$AM$48</definedName>
    <definedName name="_xlnm.Print_Area" localSheetId="0">'Myytävät sonnit'!$A$1:$AM$48</definedName>
    <definedName name="_xlnm.Print_Titles" localSheetId="0">'Myytävät sonnit'!$C:$F,'Myytävät sonnit'!$1:$4</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5" i="7" l="1"/>
  <c r="Y36" i="7"/>
  <c r="Y37" i="7"/>
  <c r="Y38" i="7"/>
  <c r="Y39" i="7"/>
  <c r="Y40" i="7"/>
  <c r="Y41" i="7"/>
  <c r="Y42" i="7"/>
  <c r="Y43" i="7"/>
  <c r="Y44" i="7"/>
  <c r="Y45" i="7"/>
  <c r="Y46" i="7"/>
  <c r="Y47" i="7"/>
  <c r="Y48" i="7"/>
  <c r="X35" i="7"/>
  <c r="X36" i="7"/>
  <c r="X37" i="7"/>
  <c r="X38" i="7"/>
  <c r="X39" i="7"/>
  <c r="X40" i="7"/>
  <c r="X41" i="7"/>
  <c r="X42" i="7"/>
  <c r="X43" i="7"/>
  <c r="X44" i="7"/>
  <c r="X45" i="7"/>
  <c r="X46" i="7"/>
  <c r="X47" i="7"/>
  <c r="X48" i="7"/>
  <c r="W35" i="7"/>
  <c r="W36" i="7"/>
  <c r="W37" i="7"/>
  <c r="W38" i="7"/>
  <c r="W39" i="7"/>
  <c r="W40" i="7"/>
  <c r="W41" i="7"/>
  <c r="W42" i="7"/>
  <c r="W43" i="7"/>
  <c r="W44" i="7"/>
  <c r="W45" i="7"/>
  <c r="W46" i="7"/>
  <c r="W47" i="7"/>
  <c r="W48" i="7"/>
  <c r="Y6" i="7" l="1"/>
  <c r="Y7" i="7"/>
  <c r="Y8" i="7"/>
  <c r="Y9" i="7"/>
  <c r="Y10" i="7"/>
  <c r="Y11" i="7"/>
  <c r="Y12" i="7"/>
  <c r="Y13" i="7"/>
  <c r="Y14" i="7"/>
  <c r="Y15" i="7"/>
  <c r="Y16" i="7"/>
  <c r="Y17" i="7"/>
  <c r="Y18" i="7"/>
  <c r="Y19" i="7"/>
  <c r="Y20" i="7"/>
  <c r="Y21" i="7"/>
  <c r="Y22" i="7"/>
  <c r="Y23" i="7"/>
  <c r="Y24" i="7"/>
  <c r="Y25" i="7"/>
  <c r="Y26" i="7"/>
  <c r="Y27" i="7"/>
  <c r="Y28" i="7"/>
  <c r="Y29" i="7"/>
  <c r="Y30" i="7"/>
  <c r="Y31" i="7"/>
  <c r="Y32" i="7"/>
  <c r="Y33" i="7"/>
  <c r="Y34" i="7"/>
  <c r="Y5" i="7"/>
  <c r="X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5" i="7"/>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5" i="7"/>
  <c r="V6" i="7"/>
  <c r="V7" i="7"/>
  <c r="V8" i="7"/>
  <c r="V9"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5" i="7"/>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5" i="7"/>
</calcChain>
</file>

<file path=xl/sharedStrings.xml><?xml version="1.0" encoding="utf-8"?>
<sst xmlns="http://schemas.openxmlformats.org/spreadsheetml/2006/main" count="539" uniqueCount="350">
  <si>
    <t>N=syntymänupo, NTU=nupoutettu, NS=nahkasarvet, S=sarvet</t>
  </si>
  <si>
    <t>Luonne: 1= rauhallinen 3= levoton kasvukokeen käsittelypilttuutilanteissa</t>
  </si>
  <si>
    <t>Myynti-</t>
  </si>
  <si>
    <t>Osasto</t>
  </si>
  <si>
    <t>Perustiedot</t>
  </si>
  <si>
    <t>Sarvellisuus</t>
  </si>
  <si>
    <t>Geenitesti</t>
  </si>
  <si>
    <t>ISÄ</t>
  </si>
  <si>
    <t>Gen. emä</t>
  </si>
  <si>
    <t>Syntymäpaino</t>
  </si>
  <si>
    <t>200 pv:n korj paino</t>
  </si>
  <si>
    <t>365 pv korj paino</t>
  </si>
  <si>
    <t>Kok.jal.</t>
  </si>
  <si>
    <t>Poikimahelpp.</t>
  </si>
  <si>
    <t>Teurasp</t>
  </si>
  <si>
    <t>Ruholk</t>
  </si>
  <si>
    <t>Vasikka-ajan</t>
  </si>
  <si>
    <t>Kasvukokeen</t>
  </si>
  <si>
    <t>Rehuhyötys.</t>
  </si>
  <si>
    <t>Frame</t>
  </si>
  <si>
    <t>Runko</t>
  </si>
  <si>
    <t>Lihakk</t>
  </si>
  <si>
    <t>Jalka</t>
  </si>
  <si>
    <t>Rakenne</t>
  </si>
  <si>
    <t>UÄ selkä</t>
  </si>
  <si>
    <t>UÄ marm</t>
  </si>
  <si>
    <t>Kivekset</t>
  </si>
  <si>
    <t>Luonne</t>
  </si>
  <si>
    <t>Polveutumisen vahvistuminen eli "Isyys"</t>
  </si>
  <si>
    <t>järjestys</t>
  </si>
  <si>
    <t>Rotu</t>
  </si>
  <si>
    <t>EU-tunnus</t>
  </si>
  <si>
    <t>Korva</t>
  </si>
  <si>
    <t>Nimi</t>
  </si>
  <si>
    <t>Synt.pv</t>
  </si>
  <si>
    <t>tulokset</t>
  </si>
  <si>
    <t>Kknro</t>
  </si>
  <si>
    <t>kg</t>
  </si>
  <si>
    <t>Ind.</t>
  </si>
  <si>
    <t>Emoind.</t>
  </si>
  <si>
    <t>arvo</t>
  </si>
  <si>
    <t>isänä ind.</t>
  </si>
  <si>
    <t>indeksi</t>
  </si>
  <si>
    <t>ind</t>
  </si>
  <si>
    <t>kasvu g/pv</t>
  </si>
  <si>
    <t>RFIepd(kg)</t>
  </si>
  <si>
    <t>score</t>
  </si>
  <si>
    <t>pisteet</t>
  </si>
  <si>
    <t>YHTpist</t>
  </si>
  <si>
    <t>p-a cm2</t>
  </si>
  <si>
    <t>%</t>
  </si>
  <si>
    <t>cm 6.4.</t>
  </si>
  <si>
    <t>Keskiarvo</t>
  </si>
  <si>
    <t>€ (alv 0)</t>
  </si>
  <si>
    <t>SI</t>
  </si>
  <si>
    <t>NS</t>
  </si>
  <si>
    <t>BH2F, POC, RP1F, TPF</t>
  </si>
  <si>
    <t>Polveutuminen (DNA)</t>
  </si>
  <si>
    <t>LI</t>
  </si>
  <si>
    <t>N</t>
  </si>
  <si>
    <t>POC, RP1F</t>
  </si>
  <si>
    <t>FI000013605948-8</t>
  </si>
  <si>
    <t>Puhakkalan Ressu</t>
  </si>
  <si>
    <t>NTU</t>
  </si>
  <si>
    <t>POF, RP1F</t>
  </si>
  <si>
    <t>H. Neon</t>
  </si>
  <si>
    <t>Li 2663</t>
  </si>
  <si>
    <t>Ontilooppi</t>
  </si>
  <si>
    <t>DNA-testattu</t>
  </si>
  <si>
    <t>FI000013605951-4</t>
  </si>
  <si>
    <t>Puhakkalan RioCola</t>
  </si>
  <si>
    <t>Jaffa</t>
  </si>
  <si>
    <t>3846 Li</t>
  </si>
  <si>
    <t>CH</t>
  </si>
  <si>
    <t>FI000013646245-7</t>
  </si>
  <si>
    <t>K-H.Sheikki</t>
  </si>
  <si>
    <t>PAF, POF, RP1F</t>
  </si>
  <si>
    <t>Castor</t>
  </si>
  <si>
    <t>Ch 81993</t>
  </si>
  <si>
    <t>K-H.Lohtu</t>
  </si>
  <si>
    <t>5813 ChN</t>
  </si>
  <si>
    <t>AB</t>
  </si>
  <si>
    <t>POS, RP1F</t>
  </si>
  <si>
    <t>Puustin Optio</t>
  </si>
  <si>
    <t>Ab 3397</t>
  </si>
  <si>
    <t>ei voi päätellä</t>
  </si>
  <si>
    <t>FI000013645487-6</t>
  </si>
  <si>
    <t>Kuhmolan Pikkarainen</t>
  </si>
  <si>
    <t>S</t>
  </si>
  <si>
    <t>VEHMALAN MASA EKO G</t>
  </si>
  <si>
    <t>ChN 2874</t>
  </si>
  <si>
    <t>K.Kevät</t>
  </si>
  <si>
    <t>BH2F, POS, RP1F, TPF</t>
  </si>
  <si>
    <t>Kauniais Nemo</t>
  </si>
  <si>
    <t>ChN 2932</t>
  </si>
  <si>
    <t>HF</t>
  </si>
  <si>
    <t>FI000013648926-5</t>
  </si>
  <si>
    <t>Ohra-ahon Sixi</t>
  </si>
  <si>
    <t>Kinglee 1 Hero</t>
  </si>
  <si>
    <t>HfN 88991</t>
  </si>
  <si>
    <t>O. Kiksi</t>
  </si>
  <si>
    <t>13852 HfN</t>
  </si>
  <si>
    <t>FI000013430914-3</t>
  </si>
  <si>
    <t>Alakedon Saskatoon</t>
  </si>
  <si>
    <t>Alakedon Ohjus</t>
  </si>
  <si>
    <t>Ab 3560</t>
  </si>
  <si>
    <t>KESTIN MANSIKKI</t>
  </si>
  <si>
    <t>7394 Ab</t>
  </si>
  <si>
    <t>GF Son in Law 4Z</t>
  </si>
  <si>
    <t>Ab 87480</t>
  </si>
  <si>
    <t>FI000013711637-5</t>
  </si>
  <si>
    <t>Normosan Saturnus</t>
  </si>
  <si>
    <t>BH2F, POC, RP1F</t>
  </si>
  <si>
    <t>Pulkkalan Nortti</t>
  </si>
  <si>
    <t>Si 1825</t>
  </si>
  <si>
    <t>Normosan Paloma</t>
  </si>
  <si>
    <t>3339 SiN</t>
  </si>
  <si>
    <t>Mol.vanhemmat TPF, isot nahkasarvet</t>
  </si>
  <si>
    <t>FI000013640089-1</t>
  </si>
  <si>
    <t>Pulkkalan Sysi</t>
  </si>
  <si>
    <t>BH2F, POF, RP1F, TPF</t>
  </si>
  <si>
    <t>Pulkkalan Pummi</t>
  </si>
  <si>
    <t>SiN 2274</t>
  </si>
  <si>
    <t>Pulkkalan Marenki</t>
  </si>
  <si>
    <t>FI000013691536-0</t>
  </si>
  <si>
    <t>Luoteen Smaragdi</t>
  </si>
  <si>
    <t>Valma Landslide</t>
  </si>
  <si>
    <t>HfN 88999</t>
  </si>
  <si>
    <t>Luoteen O'GiltGoldie</t>
  </si>
  <si>
    <t>12701552 HfN</t>
  </si>
  <si>
    <t>FI000013648523-0</t>
  </si>
  <si>
    <t>Ollilan Paku</t>
  </si>
  <si>
    <t>Ollilan Juicy</t>
  </si>
  <si>
    <t>poa rolle</t>
  </si>
  <si>
    <t>Ab 3645</t>
  </si>
  <si>
    <t>Pulkkalan Osma</t>
  </si>
  <si>
    <t>Si 2051</t>
  </si>
  <si>
    <t>FI000013645157-8</t>
  </si>
  <si>
    <t>Vehkaojan Sagreb</t>
  </si>
  <si>
    <t>Quaker Hill Assurance 3N34</t>
  </si>
  <si>
    <t>Ab 87490</t>
  </si>
  <si>
    <t>Vehkaojan Manitoba</t>
  </si>
  <si>
    <t>7824 Ab</t>
  </si>
  <si>
    <t>Alapeuran Nalle</t>
  </si>
  <si>
    <t>Ab 3276</t>
  </si>
  <si>
    <t>päätelty</t>
  </si>
  <si>
    <t>FI000013647059-1</t>
  </si>
  <si>
    <t>KK Sabaton</t>
  </si>
  <si>
    <t>PR.OASIS_MATC</t>
  </si>
  <si>
    <t>Ab 3425</t>
  </si>
  <si>
    <t>Rauhalan Jenica</t>
  </si>
  <si>
    <t>7383 Ab</t>
  </si>
  <si>
    <t>FI000013654172-1</t>
  </si>
  <si>
    <t>Männistön Sgott</t>
  </si>
  <si>
    <t>Männistön Jenga</t>
  </si>
  <si>
    <t>6545 Ab</t>
  </si>
  <si>
    <t>Puustin Nemo</t>
  </si>
  <si>
    <t>Ab 3325</t>
  </si>
  <si>
    <t>FI000013648484-6</t>
  </si>
  <si>
    <t>Ollilan Potku</t>
  </si>
  <si>
    <t>Ollilan Manteli</t>
  </si>
  <si>
    <t>poa rambo ET</t>
  </si>
  <si>
    <t>Ab 3697</t>
  </si>
  <si>
    <t>Moeskaer Samson</t>
  </si>
  <si>
    <t>HfN 89001</t>
  </si>
  <si>
    <t>FI000013671545-0</t>
  </si>
  <si>
    <t>PR.SUPER</t>
  </si>
  <si>
    <t>Puustin Oksa</t>
  </si>
  <si>
    <t>Ab 3477</t>
  </si>
  <si>
    <t>PR.PUKKELO</t>
  </si>
  <si>
    <t>FI000013713681-8</t>
  </si>
  <si>
    <t>Haukiniemen Rölli</t>
  </si>
  <si>
    <t>Jovial av Utgårdströen</t>
  </si>
  <si>
    <t>LiN 86027</t>
  </si>
  <si>
    <t>H. Madonna</t>
  </si>
  <si>
    <t>FI000013648920-7</t>
  </si>
  <si>
    <t>Ohra-ahon Sindbad</t>
  </si>
  <si>
    <t>O.Keiju</t>
  </si>
  <si>
    <t>13657 HfN</t>
  </si>
  <si>
    <t>FI000013703199-7</t>
  </si>
  <si>
    <t>Kestin Suorsa</t>
  </si>
  <si>
    <t>KESTIN MIVI</t>
  </si>
  <si>
    <t>FI000013310400-6</t>
  </si>
  <si>
    <t>Ohra-ahon Sikuri</t>
  </si>
  <si>
    <t>O. Jasmiini</t>
  </si>
  <si>
    <t>12842 HfN</t>
  </si>
  <si>
    <t>FI000013640077-8</t>
  </si>
  <si>
    <t>Pulkkalan Sitikka</t>
  </si>
  <si>
    <t>Pulkkalan Etikka</t>
  </si>
  <si>
    <t>1962 Si</t>
  </si>
  <si>
    <t>FI000013703183-2</t>
  </si>
  <si>
    <t>Kestin Simppu</t>
  </si>
  <si>
    <t>KESTIN NOPPA</t>
  </si>
  <si>
    <t>Li 2707</t>
  </si>
  <si>
    <t>KESTIN JETTA</t>
  </si>
  <si>
    <t>3684 LiN</t>
  </si>
  <si>
    <t>FI000013681238-2</t>
  </si>
  <si>
    <t>poa tarzan</t>
  </si>
  <si>
    <t>poa rela</t>
  </si>
  <si>
    <t>FI000013671535-3</t>
  </si>
  <si>
    <t>PR.SIPILÄ</t>
  </si>
  <si>
    <t>PR.NOOMI_LYK</t>
  </si>
  <si>
    <t>FI000013681249-2</t>
  </si>
  <si>
    <t>poa tammi</t>
  </si>
  <si>
    <t>POA mimmi</t>
  </si>
  <si>
    <t>7063 Ab</t>
  </si>
  <si>
    <t>FI000013347342-3</t>
  </si>
  <si>
    <t>PR.SIMPPA</t>
  </si>
  <si>
    <t>PR.MUKKELO_KOM.</t>
  </si>
  <si>
    <t>7435 Ab</t>
  </si>
  <si>
    <t>FI000013671519-1</t>
  </si>
  <si>
    <t>PR.SAMPERI</t>
  </si>
  <si>
    <t>poa quasar</t>
  </si>
  <si>
    <t>Ab 3475</t>
  </si>
  <si>
    <t>PR.LAUREL_ASK</t>
  </si>
  <si>
    <t>11642106 Ab</t>
  </si>
  <si>
    <t>FI000013681242-1</t>
  </si>
  <si>
    <t>poa toffee</t>
  </si>
  <si>
    <t>Millah Murrah Kingdom K35</t>
  </si>
  <si>
    <t>Ab 87502</t>
  </si>
  <si>
    <t>POA namu</t>
  </si>
  <si>
    <t>FI000013681259-9</t>
  </si>
  <si>
    <t>poa tuikkari</t>
  </si>
  <si>
    <t>poa quick</t>
  </si>
  <si>
    <t>FI000013681254-4</t>
  </si>
  <si>
    <t>poa tulus</t>
  </si>
  <si>
    <t>poa objekti</t>
  </si>
  <si>
    <t>7495 Ab</t>
  </si>
  <si>
    <t>FI000013645470-8</t>
  </si>
  <si>
    <t>Kuhmolan Pehtori</t>
  </si>
  <si>
    <t>K.Nappi</t>
  </si>
  <si>
    <t>FI000013681235-3</t>
  </si>
  <si>
    <t>poa tikru</t>
  </si>
  <si>
    <t>Peak Dot Outlook 271C</t>
  </si>
  <si>
    <t>Ab 87501</t>
  </si>
  <si>
    <t>POA Justiina</t>
  </si>
  <si>
    <t>5392 Ab</t>
  </si>
  <si>
    <t>FI000013681237-9</t>
  </si>
  <si>
    <t>poa turbo</t>
  </si>
  <si>
    <t>POA ilta</t>
  </si>
  <si>
    <t>5384 Ab</t>
  </si>
  <si>
    <t>FI000013400044-2</t>
  </si>
  <si>
    <t>Suutarin Suhorow</t>
  </si>
  <si>
    <t>VB Nisse</t>
  </si>
  <si>
    <t>SiN 86514</t>
  </si>
  <si>
    <t>Lahisten Ominette</t>
  </si>
  <si>
    <t>Isle ET av Öiestad</t>
  </si>
  <si>
    <t>Li 86026</t>
  </si>
  <si>
    <t>FI000013645153-6</t>
  </si>
  <si>
    <t>Vehkaojan Skywalker</t>
  </si>
  <si>
    <t>D Capital Gains B487</t>
  </si>
  <si>
    <t>Ab 87511</t>
  </si>
  <si>
    <t>Janita</t>
  </si>
  <si>
    <t>6944 Ab</t>
  </si>
  <si>
    <t>FI000013671542-1</t>
  </si>
  <si>
    <t>PR.SMURFFI</t>
  </si>
  <si>
    <t>PR.PUOLUKKA</t>
  </si>
  <si>
    <t>13033333 Ab</t>
  </si>
  <si>
    <t>FI000013671546-3</t>
  </si>
  <si>
    <t>PR.SASHA</t>
  </si>
  <si>
    <t>Männistön Obama</t>
  </si>
  <si>
    <t>Ab 3483</t>
  </si>
  <si>
    <t>Makumäen Kindira</t>
  </si>
  <si>
    <t>6568 Ab</t>
  </si>
  <si>
    <t>FI000013711670-2</t>
  </si>
  <si>
    <t>Normosan Sniper</t>
  </si>
  <si>
    <t>Ia Croisee Tombo PP</t>
  </si>
  <si>
    <t>SiN 86599</t>
  </si>
  <si>
    <t>Lahisten Maanantai</t>
  </si>
  <si>
    <t>3003 Si</t>
  </si>
  <si>
    <t>FI000013646240-2</t>
  </si>
  <si>
    <t>K-H.Sahara</t>
  </si>
  <si>
    <t>K-H.Kansas</t>
  </si>
  <si>
    <t>Ch 2610</t>
  </si>
  <si>
    <t>K-H.Odessa</t>
  </si>
  <si>
    <t>12363717 Ch</t>
  </si>
  <si>
    <t>FI000013438732-7</t>
  </si>
  <si>
    <t>Haukiniemen Ramses</t>
  </si>
  <si>
    <t>H. Milja</t>
  </si>
  <si>
    <t>FI000013681265-4</t>
  </si>
  <si>
    <t>poa tykki</t>
  </si>
  <si>
    <t>POAnousukas_ET</t>
  </si>
  <si>
    <t>7411 Ab</t>
  </si>
  <si>
    <t>alkioemä+alkioisä molemmat SAV-karjasta</t>
  </si>
  <si>
    <t>FI000013671531-1</t>
  </si>
  <si>
    <t>PR.SORJONEN</t>
  </si>
  <si>
    <t>PR.NIITTY_LAZ</t>
  </si>
  <si>
    <t>7439 Ab</t>
  </si>
  <si>
    <t>FI000013646239-2</t>
  </si>
  <si>
    <t>K-H.Sato</t>
  </si>
  <si>
    <t>Tähkä</t>
  </si>
  <si>
    <t>5927 Ch</t>
  </si>
  <si>
    <t>FI000013681239-5</t>
  </si>
  <si>
    <t>poa toteemi</t>
  </si>
  <si>
    <t>POA pata</t>
  </si>
  <si>
    <t>FI000013438721-7</t>
  </si>
  <si>
    <t>Haukiniemen Romeo</t>
  </si>
  <si>
    <t>Empereur</t>
  </si>
  <si>
    <t>Li 85223</t>
  </si>
  <si>
    <t>H. Namu</t>
  </si>
  <si>
    <t>sarvet</t>
  </si>
  <si>
    <t>MD-sairaudesta testattu vapaaksi</t>
  </si>
  <si>
    <t>ks-isä periyttää poik.helppoutta, P-amerikkal suvut</t>
  </si>
  <si>
    <t>austral.isä periyttää hyvää kasvua, rakennetta, luonnetta</t>
  </si>
  <si>
    <t>hyvärakent.vanhemmat, vaivaton emä, isästä hyvää kasvua</t>
  </si>
  <si>
    <t>emälinja toimivaa, isä australialainen</t>
  </si>
  <si>
    <t>P-Amerikkal.suvut, alkioisä, Emänisä Pure Product</t>
  </si>
  <si>
    <t>ks-isä USA:sta, emä hyvämaitoista poikimahelppoa sukua</t>
  </si>
  <si>
    <t>pitkä lantio ja runko, ks-isä, emä hyvämaitoista linjaa</t>
  </si>
  <si>
    <t>isänisä ks-sonni QH Assurance, emä Kestin karjasta</t>
  </si>
  <si>
    <t>Emänisä VB Ivanhoe,vas.korva osittain epämuodost.</t>
  </si>
  <si>
    <t>isällä matala spind., pienet sarvet,vaikka nupoutettu</t>
  </si>
  <si>
    <t>maltilliset syntymäpainoindeksit vanhemmilla</t>
  </si>
  <si>
    <r>
      <t xml:space="preserve">PAF, POF, </t>
    </r>
    <r>
      <rPr>
        <b/>
        <sz val="11"/>
        <color rgb="FFFF0000"/>
        <rFont val="Calibri"/>
        <family val="2"/>
        <scheme val="minor"/>
      </rPr>
      <t>RP1C</t>
    </r>
  </si>
  <si>
    <t>Geenitestitulosten lyhenteet ja polveutumisen vahvistumisen ilmaisujen merkitykset on selostettu erillisellä listalla sonnihuutokaupan sivuilla tai Faban sivuilla</t>
  </si>
  <si>
    <t>ranskalaista sukulinjaa, isä lihaks., hyväjalkainen</t>
  </si>
  <si>
    <t>tanskalaisten ja brittisukujujen yhdistelmä</t>
  </si>
  <si>
    <t>emänsä 10. poikimisesta, ruotsal-kanadalaista sukua</t>
  </si>
  <si>
    <t>sveitsil ks- isällä ei vielä jalostusarvoja</t>
  </si>
  <si>
    <t>OTJ kinner paksumpi, ELL tarkistanut, että kunnossa</t>
  </si>
  <si>
    <t>isä norjalais-ranskalainen, oik.kives hieman pienempi</t>
  </si>
  <si>
    <t>isä ranskal. V. -89 synt ks-sonni, jolla ei jal arvoja</t>
  </si>
  <si>
    <t>norjal.isä nostaa syntymäp., nuorella emällä sp-ind alh</t>
  </si>
  <si>
    <t>australialainen ks-isä nostaa ja emä laskee synt.painoa</t>
  </si>
  <si>
    <t>kanadalais-brittiläisiä sukuja erinomainen rakenne</t>
  </si>
  <si>
    <t>Isä kasvukokeen käynyt, emä Rauhalan karjasta</t>
  </si>
  <si>
    <t>lehmille sopiva, hyvästä emosta, löysähkö esinahka</t>
  </si>
  <si>
    <t>monenlaisia alkiotuonti-ja ks-sukuja taustalla</t>
  </si>
  <si>
    <t>isä erinom. rakennepisteillä, emä paksuluinen</t>
  </si>
  <si>
    <t>isä kasvukokeen käynyt, emälinjassa alkiotaustaa</t>
  </si>
  <si>
    <t>kaksonen, ylikesy, alkiotaustaa molemmin puolin</t>
  </si>
  <si>
    <t>syntynyt hiehon poikimisesta, isänisä QH Assurance</t>
  </si>
  <si>
    <t>Syntymätilan kommentit ja muita huomioita</t>
  </si>
  <si>
    <r>
      <t xml:space="preserve">40 </t>
    </r>
    <r>
      <rPr>
        <b/>
        <sz val="10"/>
        <color rgb="FFC00000"/>
        <rFont val="Calibri"/>
        <family val="2"/>
        <scheme val="minor"/>
      </rPr>
      <t>huom</t>
    </r>
    <r>
      <rPr>
        <b/>
        <sz val="11"/>
        <color rgb="FFC00000"/>
        <rFont val="Calibri"/>
        <family val="2"/>
        <scheme val="minor"/>
      </rPr>
      <t>*</t>
    </r>
  </si>
  <si>
    <t>emä pitkäikäinen, luottavainen, rakenteensa säilyttänyt, *Sonnin molemmissa kiveksissä ultraäänitutkimuksessa näkyvissä runs. sidekudosjuosteita. Sonnin hedelmällisyys suositellaan testaamaan pienellä naarasryhmällä, jotka tiineystarkastetaan (ultraäänellä 2 kk / rektaalisesti 3 kk astutuskauden alusta). Sonnin puoliveljellä oli 2 v sitten sama diagnoosi ja se on saanut tiineytettyä normaalisti</t>
  </si>
  <si>
    <r>
      <rPr>
        <b/>
        <sz val="11"/>
        <color rgb="FFFF0000"/>
        <rFont val="Calibri"/>
        <family val="2"/>
        <scheme val="minor"/>
      </rPr>
      <t>sokeuden kantaja</t>
    </r>
    <r>
      <rPr>
        <sz val="11"/>
        <color indexed="8"/>
        <rFont val="Calibri"/>
        <family val="2"/>
        <scheme val="minor"/>
      </rPr>
      <t>, voi käyttää vain jos tietää, ettei astuttavat naaraat  (mm. ab, ch) ole sokeuden kantajia ja sen lisäksi testaa kaikki jälkeläiset jotka jää pitoon. Sonnin isä per. erinom. luonnetta, lihakkuutta ja hyviä jalkoja</t>
    </r>
  </si>
  <si>
    <t>Pohj.Amerikkal.suvut, emä kestävärakent, hyväsorkkainen</t>
  </si>
  <si>
    <t>perussonni, P-Amerikkalaisista suvuista</t>
  </si>
  <si>
    <t>perussonni, alkiotaustaa</t>
  </si>
  <si>
    <t>nupoutus epäonnistunut, pienet sarvet</t>
  </si>
  <si>
    <t>12693803 Ab</t>
  </si>
  <si>
    <r>
      <t xml:space="preserve">POF, RP1F, MHF, </t>
    </r>
    <r>
      <rPr>
        <b/>
        <sz val="11"/>
        <color rgb="FFFF0000"/>
        <rFont val="Calibri"/>
        <family val="2"/>
        <scheme val="minor"/>
      </rPr>
      <t>CPC</t>
    </r>
  </si>
  <si>
    <r>
      <rPr>
        <sz val="11"/>
        <rFont val="Calibri"/>
        <family val="2"/>
        <scheme val="minor"/>
      </rPr>
      <t>rauhall sonni,</t>
    </r>
    <r>
      <rPr>
        <b/>
        <sz val="11"/>
        <color rgb="FFFF0000"/>
        <rFont val="Calibri"/>
        <family val="2"/>
        <scheme val="minor"/>
      </rPr>
      <t xml:space="preserve"> mutta huom! ei voida käyttää kuin teuraseläinten isänä koska periyttää kitalakihalkiota jälkeläisilleen.</t>
    </r>
    <r>
      <rPr>
        <b/>
        <sz val="11"/>
        <rFont val="Calibri"/>
        <family val="2"/>
        <scheme val="minor"/>
      </rPr>
      <t xml:space="preserve"> </t>
    </r>
    <r>
      <rPr>
        <b/>
        <sz val="11"/>
        <color rgb="FFFF0000"/>
        <rFont val="Calibri"/>
        <family val="2"/>
        <scheme val="minor"/>
      </rPr>
      <t>Astutettavat naaraat oltava vapaita kitalakihalkion aiheuttavasta geenistä.</t>
    </r>
    <r>
      <rPr>
        <b/>
        <sz val="11"/>
        <rFont val="Calibri"/>
        <family val="2"/>
        <scheme val="minor"/>
      </rPr>
      <t xml:space="preserve"> J</t>
    </r>
    <r>
      <rPr>
        <sz val="11"/>
        <color indexed="8"/>
        <rFont val="Calibri"/>
        <family val="2"/>
        <scheme val="minor"/>
      </rPr>
      <t>älkeläiset syntyvät sairaina, jos emä saman geenin kantaja. Vapaa kaksoislihakkuudesta</t>
    </r>
  </si>
  <si>
    <r>
      <rPr>
        <b/>
        <sz val="11"/>
        <color indexed="8"/>
        <rFont val="Calibri"/>
        <family val="2"/>
        <scheme val="minor"/>
      </rPr>
      <t>nuori</t>
    </r>
    <r>
      <rPr>
        <sz val="11"/>
        <color indexed="8"/>
        <rFont val="Calibri"/>
        <family val="2"/>
        <scheme val="minor"/>
      </rPr>
      <t>, eritt hyvä emolinja</t>
    </r>
  </si>
  <si>
    <r>
      <rPr>
        <b/>
        <sz val="11"/>
        <color indexed="8"/>
        <rFont val="Calibri"/>
        <family val="2"/>
        <scheme val="minor"/>
      </rPr>
      <t>nuori</t>
    </r>
    <r>
      <rPr>
        <sz val="11"/>
        <color indexed="8"/>
        <rFont val="Calibri"/>
        <family val="2"/>
        <scheme val="minor"/>
      </rPr>
      <t xml:space="preserve"> sonni</t>
    </r>
  </si>
  <si>
    <r>
      <rPr>
        <b/>
        <sz val="11"/>
        <color indexed="8"/>
        <rFont val="Calibri"/>
        <family val="2"/>
        <scheme val="minor"/>
      </rPr>
      <t xml:space="preserve">nuori </t>
    </r>
    <r>
      <rPr>
        <sz val="11"/>
        <color indexed="8"/>
        <rFont val="Calibri"/>
        <family val="2"/>
        <scheme val="minor"/>
      </rPr>
      <t>sonni</t>
    </r>
  </si>
  <si>
    <t>ATRIAN SIITOSSONNIHUUTOKAUPASSA MYYMÄTTÄ JÄÄNEET SONNIT</t>
  </si>
  <si>
    <t>valkoinen pigmenttitupsu navassa</t>
  </si>
  <si>
    <r>
      <t xml:space="preserve">Roduittain alkuperäisessä myyntijärjestyksessä, </t>
    </r>
    <r>
      <rPr>
        <b/>
        <sz val="11"/>
        <color rgb="FFFF0000"/>
        <rFont val="Calibri"/>
        <family val="2"/>
        <scheme val="minor"/>
      </rPr>
      <t>indeksit päivitetty 16.6.2021</t>
    </r>
  </si>
  <si>
    <t>Myyntihinta 1.7.2021 alkaen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</si>
</sst>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m\.yyyy;@"/>
    <numFmt numFmtId="166" formatCode="0.0"/>
    <numFmt numFmtId="167" formatCode="0.0000"/>
  </numFmts>
  <fonts count="13" x14ac:knownFonts="1">
    <font>
      <sz val="11"/>
      <color indexed="8"/>
      <name val="Calibri"/>
      <family val="2"/>
      <scheme val="minor"/>
    </font>
    <font>
      <sz val="11"/>
      <color theme="1"/>
      <name val="Calibri"/>
      <family val="2"/>
      <scheme val="minor"/>
    </font>
    <font>
      <b/>
      <sz val="11"/>
      <color rgb="FF010101"/>
      <name val="Calibri"/>
      <family val="2"/>
      <scheme val="minor"/>
    </font>
    <font>
      <b/>
      <sz val="16"/>
      <color rgb="FF010101"/>
      <name val="Calibri"/>
      <family val="2"/>
      <scheme val="minor"/>
    </font>
    <font>
      <sz val="11"/>
      <color rgb="FF010101"/>
      <name val="Calibri"/>
      <family val="2"/>
      <scheme val="minor"/>
    </font>
    <font>
      <b/>
      <sz val="11"/>
      <color indexed="8"/>
      <name val="Calibri"/>
      <family val="2"/>
      <scheme val="minor"/>
    </font>
    <font>
      <sz val="11"/>
      <color indexed="8"/>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b/>
      <sz val="11"/>
      <color rgb="FFC00000"/>
      <name val="Calibri"/>
      <family val="2"/>
      <scheme val="minor"/>
    </font>
    <font>
      <b/>
      <sz val="10"/>
      <color rgb="FFC00000"/>
      <name val="Calibri"/>
      <family val="2"/>
      <scheme val="minor"/>
    </font>
    <font>
      <b/>
      <sz val="11"/>
      <name val="Calibri"/>
      <family val="2"/>
      <scheme val="minor"/>
    </font>
  </fonts>
  <fills count="4">
    <fill>
      <patternFill patternType="none"/>
    </fill>
    <fill>
      <patternFill patternType="gray125"/>
    </fill>
    <fill>
      <patternFill patternType="none">
        <fgColor rgb="FF82D4FF"/>
      </patternFill>
    </fill>
    <fill>
      <patternFill patternType="solid">
        <fgColor rgb="FF82D4FF"/>
      </patternFill>
    </fill>
  </fills>
  <borders count="8">
    <border>
      <left/>
      <right/>
      <top/>
      <bottom/>
      <diagonal/>
    </border>
    <border>
      <left/>
      <right/>
      <top/>
      <bottom/>
      <diagonal/>
    </border>
    <border>
      <left style="thin">
        <color rgb="FF999999"/>
      </left>
      <right style="thin">
        <color rgb="FF999999"/>
      </right>
      <top style="thin">
        <color rgb="FF999999"/>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indexed="64"/>
      </left>
      <right/>
      <top/>
      <bottom/>
      <diagonal/>
    </border>
    <border>
      <left style="thin">
        <color indexed="64"/>
      </left>
      <right style="thin">
        <color rgb="FF999999"/>
      </right>
      <top style="thin">
        <color rgb="FF999999"/>
      </top>
      <bottom style="thin">
        <color rgb="FF999999"/>
      </bottom>
      <diagonal/>
    </border>
    <border>
      <left style="thin">
        <color indexed="64"/>
      </left>
      <right/>
      <top style="thin">
        <color rgb="FF999999"/>
      </top>
      <bottom style="thin">
        <color rgb="FF999999"/>
      </bottom>
      <diagonal/>
    </border>
  </borders>
  <cellStyleXfs count="3">
    <xf numFmtId="0" fontId="0" fillId="0" borderId="0"/>
    <xf numFmtId="0" fontId="1" fillId="2" borderId="1"/>
    <xf numFmtId="0" fontId="6" fillId="2" borderId="1"/>
  </cellStyleXfs>
  <cellXfs count="69">
    <xf numFmtId="0" fontId="0" fillId="0" borderId="0" xfId="0"/>
    <xf numFmtId="0" fontId="3" fillId="2" borderId="1" xfId="2" applyNumberFormat="1" applyFont="1" applyBorder="1" applyAlignment="1"/>
    <xf numFmtId="0" fontId="5" fillId="2" borderId="1" xfId="2" applyNumberFormat="1" applyFont="1" applyBorder="1" applyAlignment="1"/>
    <xf numFmtId="0" fontId="2" fillId="3" borderId="3" xfId="2" applyNumberFormat="1" applyFont="1" applyFill="1" applyBorder="1" applyAlignment="1">
      <alignment horizontal="left"/>
    </xf>
    <xf numFmtId="0" fontId="2" fillId="3" borderId="4" xfId="2" applyNumberFormat="1" applyFont="1" applyFill="1" applyBorder="1" applyAlignment="1">
      <alignment horizontal="left"/>
    </xf>
    <xf numFmtId="0" fontId="2" fillId="3" borderId="2" xfId="2" applyNumberFormat="1" applyFont="1" applyFill="1" applyBorder="1" applyAlignment="1">
      <alignment horizontal="left"/>
    </xf>
    <xf numFmtId="0" fontId="5" fillId="2" borderId="1" xfId="2" applyNumberFormat="1" applyFont="1" applyAlignment="1">
      <alignment horizontal="left"/>
    </xf>
    <xf numFmtId="165" fontId="2" fillId="3" borderId="3" xfId="2" applyNumberFormat="1" applyFont="1" applyFill="1" applyBorder="1" applyAlignment="1">
      <alignment horizontal="left"/>
    </xf>
    <xf numFmtId="0" fontId="5" fillId="2" borderId="1" xfId="2" applyFont="1" applyAlignment="1"/>
    <xf numFmtId="0" fontId="7" fillId="0" borderId="1" xfId="2" applyNumberFormat="1" applyFont="1" applyFill="1" applyAlignment="1"/>
    <xf numFmtId="0" fontId="7" fillId="0" borderId="1" xfId="2" applyFont="1" applyFill="1" applyAlignment="1"/>
    <xf numFmtId="0" fontId="8" fillId="2" borderId="1" xfId="2" applyNumberFormat="1" applyFont="1" applyAlignment="1"/>
    <xf numFmtId="0" fontId="9" fillId="3" borderId="3" xfId="2" applyNumberFormat="1" applyFont="1" applyFill="1" applyBorder="1" applyAlignment="1">
      <alignment horizontal="left"/>
    </xf>
    <xf numFmtId="0" fontId="8" fillId="2" borderId="1" xfId="2" applyFont="1" applyAlignment="1"/>
    <xf numFmtId="0" fontId="6" fillId="2" borderId="1" xfId="2" applyNumberFormat="1" applyFont="1" applyAlignment="1"/>
    <xf numFmtId="165" fontId="6" fillId="2" borderId="1" xfId="2" applyNumberFormat="1" applyFont="1" applyAlignment="1"/>
    <xf numFmtId="166" fontId="6" fillId="2" borderId="1" xfId="2" applyNumberFormat="1" applyFont="1" applyBorder="1" applyAlignment="1"/>
    <xf numFmtId="0" fontId="6" fillId="2" borderId="1" xfId="2" applyNumberFormat="1" applyFont="1" applyBorder="1" applyAlignment="1"/>
    <xf numFmtId="0" fontId="6" fillId="0" borderId="1" xfId="2" applyNumberFormat="1" applyFont="1" applyFill="1" applyAlignment="1"/>
    <xf numFmtId="0" fontId="6" fillId="2" borderId="1" xfId="2" applyFont="1" applyAlignment="1"/>
    <xf numFmtId="0" fontId="4" fillId="2" borderId="1" xfId="2" applyNumberFormat="1" applyFont="1" applyBorder="1" applyAlignment="1">
      <alignment horizontal="left"/>
    </xf>
    <xf numFmtId="49" fontId="4" fillId="2" borderId="1" xfId="2" applyNumberFormat="1" applyFont="1" applyBorder="1" applyAlignment="1">
      <alignment horizontal="left"/>
    </xf>
    <xf numFmtId="0" fontId="4" fillId="2" borderId="1" xfId="2" applyNumberFormat="1" applyFont="1" applyBorder="1" applyAlignment="1">
      <alignment horizontal="right"/>
    </xf>
    <xf numFmtId="164" fontId="4" fillId="2" borderId="1" xfId="2" applyNumberFormat="1" applyFont="1" applyBorder="1" applyAlignment="1">
      <alignment horizontal="right"/>
    </xf>
    <xf numFmtId="0" fontId="4" fillId="0" borderId="1" xfId="2" applyNumberFormat="1" applyFont="1" applyFill="1" applyBorder="1" applyAlignment="1">
      <alignment horizontal="right"/>
    </xf>
    <xf numFmtId="3" fontId="4" fillId="2" borderId="1" xfId="2" applyNumberFormat="1" applyFont="1" applyBorder="1" applyAlignment="1">
      <alignment horizontal="right"/>
    </xf>
    <xf numFmtId="2" fontId="6" fillId="2" borderId="1" xfId="2" applyNumberFormat="1" applyFont="1" applyAlignment="1"/>
    <xf numFmtId="0" fontId="7" fillId="0" borderId="1" xfId="2" applyNumberFormat="1" applyFont="1" applyFill="1" applyBorder="1" applyAlignment="1">
      <alignment horizontal="right"/>
    </xf>
    <xf numFmtId="0" fontId="6" fillId="0" borderId="1" xfId="2" applyFont="1" applyFill="1" applyAlignment="1"/>
    <xf numFmtId="166" fontId="6" fillId="2" borderId="5" xfId="2" applyNumberFormat="1" applyFont="1" applyBorder="1" applyAlignment="1"/>
    <xf numFmtId="0" fontId="6" fillId="2" borderId="5" xfId="2" applyNumberFormat="1" applyFont="1" applyBorder="1" applyAlignment="1"/>
    <xf numFmtId="0" fontId="2" fillId="3" borderId="6" xfId="2" applyNumberFormat="1" applyFont="1" applyFill="1" applyBorder="1" applyAlignment="1">
      <alignment horizontal="left"/>
    </xf>
    <xf numFmtId="167" fontId="6" fillId="2" borderId="5" xfId="2" applyNumberFormat="1" applyFont="1" applyBorder="1" applyAlignment="1"/>
    <xf numFmtId="0" fontId="6" fillId="2" borderId="5" xfId="2" applyFont="1" applyBorder="1" applyAlignment="1"/>
    <xf numFmtId="0" fontId="2" fillId="3" borderId="7" xfId="2" applyNumberFormat="1" applyFont="1" applyFill="1" applyBorder="1" applyAlignment="1">
      <alignment horizontal="left"/>
    </xf>
    <xf numFmtId="0" fontId="9" fillId="0" borderId="1" xfId="2" applyNumberFormat="1" applyFont="1" applyFill="1" applyBorder="1" applyAlignment="1"/>
    <xf numFmtId="0" fontId="6" fillId="2" borderId="1" xfId="2" applyNumberFormat="1" applyFont="1" applyAlignment="1">
      <alignment horizontal="right"/>
    </xf>
    <xf numFmtId="0" fontId="2" fillId="3" borderId="2" xfId="2" applyNumberFormat="1" applyFont="1" applyFill="1" applyBorder="1" applyAlignment="1">
      <alignment horizontal="right"/>
    </xf>
    <xf numFmtId="0" fontId="6" fillId="2" borderId="1" xfId="2" applyFont="1" applyAlignment="1">
      <alignment horizontal="right"/>
    </xf>
    <xf numFmtId="0" fontId="0" fillId="2" borderId="1" xfId="2" applyFont="1" applyAlignment="1"/>
    <xf numFmtId="0" fontId="0" fillId="2" borderId="1" xfId="2" applyFont="1" applyAlignment="1">
      <alignment wrapText="1"/>
    </xf>
    <xf numFmtId="165" fontId="0" fillId="2" borderId="1" xfId="2" applyNumberFormat="1" applyFont="1" applyAlignment="1"/>
    <xf numFmtId="0" fontId="6" fillId="2" borderId="1" xfId="2" applyFont="1" applyAlignment="1">
      <alignment vertical="top" wrapText="1"/>
    </xf>
    <xf numFmtId="0" fontId="4" fillId="2" borderId="1" xfId="2" applyNumberFormat="1" applyFont="1" applyBorder="1" applyAlignment="1">
      <alignment horizontal="right" vertical="top" wrapText="1"/>
    </xf>
    <xf numFmtId="49" fontId="4" fillId="2" borderId="1" xfId="2" applyNumberFormat="1" applyFont="1" applyBorder="1" applyAlignment="1">
      <alignment horizontal="left" vertical="top" wrapText="1"/>
    </xf>
    <xf numFmtId="164" fontId="4" fillId="2" borderId="1" xfId="2" applyNumberFormat="1" applyFont="1" applyBorder="1" applyAlignment="1">
      <alignment horizontal="right" vertical="top" wrapText="1"/>
    </xf>
    <xf numFmtId="0" fontId="4" fillId="0" borderId="1" xfId="2" applyNumberFormat="1" applyFont="1" applyFill="1" applyBorder="1" applyAlignment="1">
      <alignment horizontal="right" vertical="top" wrapText="1"/>
    </xf>
    <xf numFmtId="3" fontId="4" fillId="2" borderId="1" xfId="2" applyNumberFormat="1" applyFont="1" applyBorder="1" applyAlignment="1">
      <alignment horizontal="right" vertical="top" wrapText="1"/>
    </xf>
    <xf numFmtId="167" fontId="6" fillId="2" borderId="5" xfId="2" applyNumberFormat="1" applyFont="1" applyBorder="1" applyAlignment="1">
      <alignment vertical="top" wrapText="1"/>
    </xf>
    <xf numFmtId="166" fontId="6" fillId="2" borderId="5" xfId="2" applyNumberFormat="1" applyFont="1" applyBorder="1" applyAlignment="1">
      <alignment vertical="top" wrapText="1"/>
    </xf>
    <xf numFmtId="2" fontId="6" fillId="2" borderId="1" xfId="2" applyNumberFormat="1" applyFont="1" applyAlignment="1">
      <alignment vertical="top" wrapText="1"/>
    </xf>
    <xf numFmtId="0" fontId="6" fillId="2" borderId="1" xfId="2" applyFont="1" applyAlignment="1">
      <alignment vertical="top"/>
    </xf>
    <xf numFmtId="0" fontId="4" fillId="2" borderId="1" xfId="2" applyNumberFormat="1" applyFont="1" applyBorder="1" applyAlignment="1">
      <alignment horizontal="right" vertical="top"/>
    </xf>
    <xf numFmtId="49" fontId="4" fillId="2" borderId="1" xfId="2" applyNumberFormat="1" applyFont="1" applyBorder="1" applyAlignment="1">
      <alignment horizontal="left" vertical="top"/>
    </xf>
    <xf numFmtId="164" fontId="4" fillId="2" borderId="1" xfId="2" applyNumberFormat="1" applyFont="1" applyBorder="1" applyAlignment="1">
      <alignment horizontal="right" vertical="top"/>
    </xf>
    <xf numFmtId="0" fontId="4" fillId="0" borderId="1" xfId="2" applyNumberFormat="1" applyFont="1" applyFill="1" applyBorder="1" applyAlignment="1">
      <alignment horizontal="right" vertical="top"/>
    </xf>
    <xf numFmtId="3" fontId="4" fillId="2" borderId="1" xfId="2" applyNumberFormat="1" applyFont="1" applyBorder="1" applyAlignment="1">
      <alignment horizontal="right" vertical="top"/>
    </xf>
    <xf numFmtId="167" fontId="6" fillId="2" borderId="5" xfId="2" applyNumberFormat="1" applyFont="1" applyBorder="1" applyAlignment="1">
      <alignment vertical="top"/>
    </xf>
    <xf numFmtId="166" fontId="6" fillId="2" borderId="5" xfId="2" applyNumberFormat="1" applyFont="1" applyBorder="1" applyAlignment="1">
      <alignment vertical="top"/>
    </xf>
    <xf numFmtId="2" fontId="6" fillId="2" borderId="1" xfId="2" applyNumberFormat="1" applyFont="1" applyAlignment="1">
      <alignment vertical="top"/>
    </xf>
    <xf numFmtId="0" fontId="10" fillId="2" borderId="1" xfId="2" applyFont="1" applyAlignment="1">
      <alignment vertical="top"/>
    </xf>
    <xf numFmtId="0" fontId="8" fillId="2" borderId="1" xfId="2" applyFont="1" applyAlignment="1">
      <alignment vertical="top"/>
    </xf>
    <xf numFmtId="0" fontId="7" fillId="2" borderId="1" xfId="2" applyNumberFormat="1" applyFont="1" applyAlignment="1"/>
    <xf numFmtId="0" fontId="12" fillId="3" borderId="3" xfId="2" applyNumberFormat="1" applyFont="1" applyFill="1" applyBorder="1" applyAlignment="1">
      <alignment horizontal="left"/>
    </xf>
    <xf numFmtId="0" fontId="7" fillId="2" borderId="1" xfId="2" applyNumberFormat="1" applyFont="1" applyBorder="1" applyAlignment="1">
      <alignment horizontal="right"/>
    </xf>
    <xf numFmtId="0" fontId="7" fillId="2" borderId="1" xfId="2" applyFont="1" applyAlignment="1"/>
    <xf numFmtId="0" fontId="4" fillId="2" borderId="1" xfId="2" applyNumberFormat="1" applyFont="1" applyBorder="1" applyAlignment="1">
      <alignment vertical="top"/>
    </xf>
    <xf numFmtId="0" fontId="7" fillId="2" borderId="1" xfId="2" applyNumberFormat="1" applyFont="1" applyBorder="1" applyAlignment="1">
      <alignment horizontal="right" vertical="top"/>
    </xf>
    <xf numFmtId="0" fontId="7" fillId="0" borderId="1" xfId="2" applyNumberFormat="1" applyFont="1" applyFill="1" applyBorder="1" applyAlignment="1">
      <alignment horizontal="right" vertical="top"/>
    </xf>
  </cellXfs>
  <cellStyles count="3">
    <cellStyle name="Normaali" xfId="0" builtinId="0"/>
    <cellStyle name="Normaali 2" xfId="1"/>
    <cellStyle name="Normaali 3" xfId="2"/>
  </cellStyles>
  <dxfs count="3">
    <dxf>
      <fill>
        <patternFill>
          <bgColor rgb="FFF1F2F1"/>
        </patternFill>
      </fill>
    </dxf>
    <dxf>
      <font>
        <b/>
        <i val="0"/>
      </font>
      <fill>
        <patternFill>
          <bgColor rgb="FFF1F2F1"/>
        </patternFill>
      </fill>
    </dxf>
    <dxf>
      <border>
        <left style="thin">
          <color auto="1"/>
        </left>
        <right style="thin">
          <color auto="1"/>
        </right>
        <top style="thin">
          <color auto="1"/>
        </top>
        <bottom style="thin">
          <color auto="1"/>
        </bottom>
        <vertical style="thin">
          <color auto="1"/>
        </vertical>
      </border>
    </dxf>
  </dxfs>
  <tableStyles count="1" defaultTableStyle="TableStyleMedium2" defaultPivotStyle="PivotStyleLight16">
    <tableStyle name="GrowSafe_Table" pivot="0" count="3">
      <tableStyleElement type="wholeTable" dxfId="2"/>
      <tableStyleElement type="headerRow"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840740</xdr:colOff>
      <xdr:row>0</xdr:row>
      <xdr:rowOff>50800</xdr:rowOff>
    </xdr:from>
    <xdr:ext cx="310312" cy="331470"/>
    <xdr:pic>
      <xdr:nvPicPr>
        <xdr:cNvPr id="2" name="Kuva 1">
          <a:extLst>
            <a:ext uri="{FF2B5EF4-FFF2-40B4-BE49-F238E27FC236}">
              <a16:creationId xmlns:a16="http://schemas.microsoft.com/office/drawing/2014/main" id="{C5DBF2D4-FE0A-4EA3-8185-A4B7F49F03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5890" y="50800"/>
          <a:ext cx="310312" cy="33147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ehkaoja/Documents/Poikakoti/Poikakotiin%202020-2021/Sonnilistat/Kes&#228;kuun%20indeksit_Sonnikonetaulukko_2021-06-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un Maatilani"/>
    </sheetNames>
    <sheetDataSet>
      <sheetData sheetId="0">
        <row r="1">
          <cell r="C1"/>
          <cell r="D1"/>
          <cell r="E1"/>
          <cell r="F1"/>
          <cell r="G1"/>
          <cell r="H1"/>
          <cell r="I1"/>
          <cell r="J1"/>
          <cell r="K1"/>
          <cell r="L1"/>
          <cell r="M1"/>
          <cell r="N1"/>
          <cell r="O1"/>
          <cell r="P1"/>
          <cell r="Q1"/>
          <cell r="R1"/>
          <cell r="S1"/>
          <cell r="T1"/>
          <cell r="U1"/>
          <cell r="V1"/>
          <cell r="W1"/>
          <cell r="X1"/>
          <cell r="Y1"/>
          <cell r="Z1"/>
        </row>
        <row r="2">
          <cell r="C2"/>
          <cell r="D2"/>
          <cell r="E2"/>
          <cell r="F2"/>
          <cell r="G2"/>
          <cell r="H2"/>
          <cell r="I2"/>
          <cell r="J2"/>
          <cell r="K2"/>
          <cell r="L2"/>
          <cell r="M2"/>
          <cell r="N2"/>
          <cell r="O2"/>
          <cell r="P2"/>
          <cell r="Q2"/>
          <cell r="R2"/>
          <cell r="S2"/>
          <cell r="T2"/>
          <cell r="U2"/>
          <cell r="V2"/>
          <cell r="W2"/>
          <cell r="X2"/>
          <cell r="Y2"/>
          <cell r="Z2"/>
        </row>
        <row r="3">
          <cell r="C3"/>
          <cell r="D3"/>
          <cell r="E3"/>
          <cell r="F3"/>
          <cell r="G3"/>
          <cell r="H3"/>
          <cell r="I3"/>
          <cell r="J3"/>
          <cell r="K3"/>
          <cell r="L3"/>
          <cell r="M3"/>
          <cell r="N3"/>
          <cell r="O3"/>
          <cell r="P3"/>
          <cell r="Q3"/>
          <cell r="R3"/>
          <cell r="S3"/>
          <cell r="T3"/>
          <cell r="U3"/>
          <cell r="V3"/>
          <cell r="W3"/>
          <cell r="X3"/>
          <cell r="Y3"/>
          <cell r="Z3"/>
        </row>
        <row r="4">
          <cell r="C4"/>
          <cell r="D4"/>
          <cell r="E4"/>
          <cell r="F4"/>
          <cell r="G4"/>
          <cell r="H4"/>
          <cell r="I4"/>
          <cell r="J4"/>
          <cell r="K4"/>
          <cell r="L4"/>
          <cell r="M4"/>
          <cell r="N4"/>
          <cell r="O4"/>
          <cell r="P4"/>
          <cell r="Q4"/>
          <cell r="R4"/>
          <cell r="S4"/>
          <cell r="T4"/>
          <cell r="U4"/>
          <cell r="V4"/>
          <cell r="W4"/>
          <cell r="X4"/>
          <cell r="Y4"/>
          <cell r="Z4"/>
        </row>
        <row r="5">
          <cell r="G5" t="str">
            <v>Sarvellisuus</v>
          </cell>
          <cell r="H5" t="str">
            <v>DNA</v>
          </cell>
          <cell r="I5" t="str">
            <v>Isä</v>
          </cell>
          <cell r="L5" t="str">
            <v>Gen. emä</v>
          </cell>
          <cell r="N5" t="str">
            <v>EI</v>
          </cell>
          <cell r="P5" t="str">
            <v>Synt.p.ind.</v>
          </cell>
          <cell r="R5" t="str">
            <v>200 pv:n ind.</v>
          </cell>
          <cell r="T5" t="str">
            <v>365 pv:n ind.</v>
          </cell>
          <cell r="V5" t="str">
            <v>Emoind.</v>
          </cell>
          <cell r="W5" t="str">
            <v>Kok.ja</v>
          </cell>
          <cell r="X5" t="str">
            <v>Poikimahelpous isänä</v>
          </cell>
          <cell r="Y5" t="str">
            <v>Teur.p.ind</v>
          </cell>
          <cell r="Z5" t="str">
            <v>Ruholk.ind.</v>
          </cell>
        </row>
        <row r="6">
          <cell r="C6" t="str">
            <v>EU-tunnus</v>
          </cell>
          <cell r="D6" t="str">
            <v>Korva</v>
          </cell>
          <cell r="E6" t="str">
            <v>Nimi (pitkä)</v>
          </cell>
          <cell r="F6" t="str">
            <v>Synt.pv</v>
          </cell>
          <cell r="G6" t="str">
            <v>Sarvet</v>
          </cell>
          <cell r="H6" t="str">
            <v>DNA-tulos</v>
          </cell>
          <cell r="I6" t="str">
            <v>Nimi (pitkä)</v>
          </cell>
          <cell r="J6" t="str">
            <v>Kknro</v>
          </cell>
          <cell r="K6" t="str">
            <v>Isyys</v>
          </cell>
          <cell r="L6" t="str">
            <v>Nimi (pitkä)</v>
          </cell>
          <cell r="M6" t="str">
            <v>Kknro</v>
          </cell>
          <cell r="N6" t="str">
            <v>Nimi</v>
          </cell>
          <cell r="O6" t="str">
            <v>Kknro</v>
          </cell>
          <cell r="P6" t="str">
            <v>S.paino</v>
          </cell>
          <cell r="Q6" t="str">
            <v>Ind.</v>
          </cell>
          <cell r="R6" t="str">
            <v>K. paino</v>
          </cell>
          <cell r="S6" t="str">
            <v>Ind.</v>
          </cell>
          <cell r="T6" t="str">
            <v>K. paino</v>
          </cell>
          <cell r="U6" t="str">
            <v>Ind.</v>
          </cell>
          <cell r="V6" t="str">
            <v>Emoind.</v>
          </cell>
          <cell r="W6" t="str">
            <v>Kok.ja</v>
          </cell>
          <cell r="X6" t="str">
            <v>Ind.</v>
          </cell>
          <cell r="Y6" t="str">
            <v>Ind.</v>
          </cell>
          <cell r="Z6" t="str">
            <v>Ind.</v>
          </cell>
        </row>
        <row r="7">
          <cell r="C7" t="str">
            <v>FI000013645470-8</v>
          </cell>
          <cell r="D7">
            <v>1113</v>
          </cell>
          <cell r="E7" t="str">
            <v>Kuhmolan Pehtori</v>
          </cell>
          <cell r="F7">
            <v>43943.5</v>
          </cell>
          <cell r="G7" t="str">
            <v>Nupoutettu</v>
          </cell>
          <cell r="H7" t="str">
            <v>PAF, POF, RP1F</v>
          </cell>
          <cell r="I7" t="str">
            <v>VEHMALAN MASA EKO G</v>
          </cell>
          <cell r="J7" t="str">
            <v>ChN 2874</v>
          </cell>
          <cell r="K7" t="str">
            <v>Polveutuminen (DNA)</v>
          </cell>
          <cell r="L7" t="str">
            <v>K.Nappi</v>
          </cell>
          <cell r="M7" t="str">
            <v>13043684 ChN</v>
          </cell>
          <cell r="N7" t="str">
            <v>VB Ivanhoe</v>
          </cell>
          <cell r="O7" t="str">
            <v>ChN 81986</v>
          </cell>
          <cell r="P7">
            <v>39</v>
          </cell>
          <cell r="Q7">
            <v>109</v>
          </cell>
          <cell r="R7">
            <v>320</v>
          </cell>
          <cell r="S7">
            <v>105</v>
          </cell>
          <cell r="T7">
            <v>664</v>
          </cell>
          <cell r="U7">
            <v>109</v>
          </cell>
          <cell r="V7">
            <v>100</v>
          </cell>
          <cell r="W7">
            <v>4</v>
          </cell>
          <cell r="X7">
            <v>113</v>
          </cell>
          <cell r="Y7">
            <v>113</v>
          </cell>
          <cell r="Z7">
            <v>107</v>
          </cell>
        </row>
        <row r="8">
          <cell r="C8" t="str">
            <v>FI000013647050-4</v>
          </cell>
          <cell r="D8">
            <v>7050</v>
          </cell>
          <cell r="E8" t="str">
            <v>KK Steel</v>
          </cell>
          <cell r="F8">
            <v>43899.5</v>
          </cell>
          <cell r="G8" t="str">
            <v>Synt.nupo</v>
          </cell>
          <cell r="H8" t="str">
            <v>ADF, PAF, POC, RP1F</v>
          </cell>
          <cell r="I8" t="str">
            <v>VB Lynch</v>
          </cell>
          <cell r="J8" t="str">
            <v>ChN 81997</v>
          </cell>
          <cell r="K8" t="str">
            <v>Polveutuminen (DNA)</v>
          </cell>
          <cell r="L8" t="str">
            <v>Urpion Inna</v>
          </cell>
          <cell r="M8" t="str">
            <v>5529 Ch</v>
          </cell>
          <cell r="N8" t="str">
            <v>M. Gabone</v>
          </cell>
          <cell r="O8" t="str">
            <v>Ch 2255</v>
          </cell>
          <cell r="P8">
            <v>57</v>
          </cell>
          <cell r="Q8">
            <v>106</v>
          </cell>
          <cell r="R8">
            <v>391</v>
          </cell>
          <cell r="S8">
            <v>117</v>
          </cell>
          <cell r="T8">
            <v>697</v>
          </cell>
          <cell r="U8">
            <v>118</v>
          </cell>
          <cell r="V8">
            <v>104</v>
          </cell>
          <cell r="W8">
            <v>19</v>
          </cell>
          <cell r="X8">
            <v>87</v>
          </cell>
          <cell r="Y8">
            <v>123</v>
          </cell>
          <cell r="Z8">
            <v>121</v>
          </cell>
        </row>
        <row r="9">
          <cell r="C9" t="str">
            <v>FI000013648484-6</v>
          </cell>
          <cell r="D9">
            <v>2104</v>
          </cell>
          <cell r="E9" t="str">
            <v>Ollilan Potku</v>
          </cell>
          <cell r="F9">
            <v>43882.5</v>
          </cell>
          <cell r="G9" t="str">
            <v>Nupoutettu</v>
          </cell>
          <cell r="H9" t="str">
            <v>PAF, POF, RP1F</v>
          </cell>
          <cell r="I9" t="str">
            <v>Kauniais Nemo</v>
          </cell>
          <cell r="J9" t="str">
            <v>ChN 2932</v>
          </cell>
          <cell r="K9" t="str">
            <v>Polveutuminen (DNA)</v>
          </cell>
          <cell r="L9" t="str">
            <v>Ollilan Manteli</v>
          </cell>
          <cell r="M9" t="str">
            <v>12635142 ChN</v>
          </cell>
          <cell r="N9" t="str">
            <v>Hannolan Juristi</v>
          </cell>
          <cell r="O9" t="str">
            <v>ChN 2635</v>
          </cell>
          <cell r="P9">
            <v>45</v>
          </cell>
          <cell r="Q9">
            <v>100</v>
          </cell>
          <cell r="R9">
            <v>376</v>
          </cell>
          <cell r="S9">
            <v>116</v>
          </cell>
          <cell r="T9">
            <v>660</v>
          </cell>
          <cell r="U9">
            <v>109</v>
          </cell>
          <cell r="V9">
            <v>109</v>
          </cell>
          <cell r="W9">
            <v>14</v>
          </cell>
          <cell r="X9">
            <v>102</v>
          </cell>
          <cell r="Y9">
            <v>110</v>
          </cell>
          <cell r="Z9">
            <v>101</v>
          </cell>
        </row>
        <row r="10">
          <cell r="C10" t="str">
            <v>FI000013648493-0</v>
          </cell>
          <cell r="D10">
            <v>2113</v>
          </cell>
          <cell r="E10" t="str">
            <v>Ollilan Poju</v>
          </cell>
          <cell r="F10">
            <v>43900.5</v>
          </cell>
          <cell r="G10" t="str">
            <v>Synt.nupo</v>
          </cell>
          <cell r="H10" t="str">
            <v>PAF, POS, RP1F</v>
          </cell>
          <cell r="I10" t="str">
            <v>Kauniais Nemo</v>
          </cell>
          <cell r="J10" t="str">
            <v>ChN 2932</v>
          </cell>
          <cell r="K10" t="str">
            <v>Polveutuminen (DNA)</v>
          </cell>
          <cell r="L10" t="str">
            <v>Ollilan Kaisla</v>
          </cell>
          <cell r="M10" t="str">
            <v>11949936 ChVN</v>
          </cell>
          <cell r="N10" t="str">
            <v>Meriläisen Diego</v>
          </cell>
          <cell r="O10" t="str">
            <v>Ch 1742</v>
          </cell>
          <cell r="P10">
            <v>44</v>
          </cell>
          <cell r="Q10">
            <v>83</v>
          </cell>
          <cell r="R10">
            <v>353</v>
          </cell>
          <cell r="S10">
            <v>110</v>
          </cell>
          <cell r="T10">
            <v>616</v>
          </cell>
          <cell r="U10">
            <v>106</v>
          </cell>
          <cell r="V10">
            <v>101</v>
          </cell>
          <cell r="W10">
            <v>23</v>
          </cell>
          <cell r="X10">
            <v>109</v>
          </cell>
          <cell r="Y10">
            <v>103</v>
          </cell>
          <cell r="Z10">
            <v>95</v>
          </cell>
        </row>
        <row r="11">
          <cell r="C11" t="str">
            <v>FI000013648495-6</v>
          </cell>
          <cell r="D11">
            <v>2115</v>
          </cell>
          <cell r="E11" t="str">
            <v>Ollilan Poitsu</v>
          </cell>
          <cell r="F11">
            <v>43901.5</v>
          </cell>
          <cell r="G11" t="str">
            <v>Sarvet</v>
          </cell>
          <cell r="H11" t="str">
            <v>PAC, POC, RP1F</v>
          </cell>
          <cell r="I11" t="str">
            <v>Ollilan Fanesco ET</v>
          </cell>
          <cell r="J11" t="str">
            <v>ChN 2130</v>
          </cell>
          <cell r="K11" t="str">
            <v>päätelty</v>
          </cell>
          <cell r="L11" t="str">
            <v>Ollilan Jasmin</v>
          </cell>
          <cell r="M11"/>
          <cell r="N11" t="str">
            <v>Kauniais Durango</v>
          </cell>
          <cell r="O11" t="str">
            <v>ChN 1789</v>
          </cell>
          <cell r="P11">
            <v>43</v>
          </cell>
          <cell r="Q11">
            <v>82</v>
          </cell>
          <cell r="R11">
            <v>345</v>
          </cell>
          <cell r="S11">
            <v>98</v>
          </cell>
          <cell r="T11">
            <v>602</v>
          </cell>
          <cell r="U11">
            <v>99</v>
          </cell>
          <cell r="V11">
            <v>111</v>
          </cell>
          <cell r="W11">
            <v>14</v>
          </cell>
          <cell r="X11">
            <v>103</v>
          </cell>
          <cell r="Y11">
            <v>101</v>
          </cell>
          <cell r="Z11">
            <v>97</v>
          </cell>
        </row>
        <row r="12">
          <cell r="C12" t="str">
            <v>FI000013648498-5</v>
          </cell>
          <cell r="D12">
            <v>2118</v>
          </cell>
          <cell r="E12" t="str">
            <v>Ollilan Pele</v>
          </cell>
          <cell r="F12">
            <v>43903.5</v>
          </cell>
          <cell r="G12" t="str">
            <v>Synt.nupo</v>
          </cell>
          <cell r="H12" t="str">
            <v>PAF, POC, RP1F</v>
          </cell>
          <cell r="I12" t="str">
            <v>Kauniais Nemo</v>
          </cell>
          <cell r="J12" t="str">
            <v>ChN 2932</v>
          </cell>
          <cell r="K12" t="str">
            <v>Polveutuminen (DNA)</v>
          </cell>
          <cell r="L12" t="str">
            <v>Ollilan Madonna</v>
          </cell>
          <cell r="M12"/>
          <cell r="N12" t="str">
            <v>Ollilan Fanesco ET</v>
          </cell>
          <cell r="O12" t="str">
            <v>ChN 2130</v>
          </cell>
          <cell r="P12">
            <v>59</v>
          </cell>
          <cell r="Q12">
            <v>111</v>
          </cell>
          <cell r="R12">
            <v>456</v>
          </cell>
          <cell r="S12">
            <v>129</v>
          </cell>
          <cell r="T12">
            <v>732</v>
          </cell>
          <cell r="U12">
            <v>120</v>
          </cell>
          <cell r="V12">
            <v>114</v>
          </cell>
          <cell r="W12">
            <v>20</v>
          </cell>
          <cell r="X12">
            <v>98</v>
          </cell>
          <cell r="Y12">
            <v>119</v>
          </cell>
          <cell r="Z12">
            <v>103</v>
          </cell>
        </row>
        <row r="13">
          <cell r="C13" t="str">
            <v>FI000013648505-2</v>
          </cell>
          <cell r="D13">
            <v>2125</v>
          </cell>
          <cell r="E13" t="str">
            <v>Ollilan Pomo</v>
          </cell>
          <cell r="F13">
            <v>43906.5</v>
          </cell>
          <cell r="G13" t="str">
            <v>Synt.nupo</v>
          </cell>
          <cell r="H13" t="str">
            <v>PAF, POS, RP1F</v>
          </cell>
          <cell r="I13" t="str">
            <v>Ollilan Fanesco ET</v>
          </cell>
          <cell r="J13" t="str">
            <v>ChN 2130</v>
          </cell>
          <cell r="K13" t="str">
            <v>päätelty</v>
          </cell>
          <cell r="L13" t="str">
            <v>Ollilan Jade</v>
          </cell>
          <cell r="M13" t="str">
            <v>11599986 ChVN</v>
          </cell>
          <cell r="N13" t="str">
            <v>Kauniais Durango</v>
          </cell>
          <cell r="O13" t="str">
            <v>ChN 1789</v>
          </cell>
          <cell r="P13">
            <v>53</v>
          </cell>
          <cell r="Q13">
            <v>106</v>
          </cell>
          <cell r="R13">
            <v>416</v>
          </cell>
          <cell r="S13">
            <v>116</v>
          </cell>
          <cell r="T13">
            <v>728</v>
          </cell>
          <cell r="U13">
            <v>115</v>
          </cell>
          <cell r="V13">
            <v>110</v>
          </cell>
          <cell r="W13">
            <v>15</v>
          </cell>
          <cell r="X13">
            <v>105</v>
          </cell>
          <cell r="Y13">
            <v>117</v>
          </cell>
          <cell r="Z13">
            <v>106</v>
          </cell>
        </row>
        <row r="14">
          <cell r="C14" t="str">
            <v>FI000013648512-0</v>
          </cell>
          <cell r="D14">
            <v>2132</v>
          </cell>
          <cell r="E14" t="str">
            <v>Ollilan Polle</v>
          </cell>
          <cell r="F14">
            <v>43917.5</v>
          </cell>
          <cell r="G14" t="str">
            <v>Synt.nupo</v>
          </cell>
          <cell r="H14" t="str">
            <v>PAC, POS, RP1F</v>
          </cell>
          <cell r="I14" t="str">
            <v>Ollilan Fanesco ET</v>
          </cell>
          <cell r="J14" t="str">
            <v>ChN 2130</v>
          </cell>
          <cell r="K14" t="str">
            <v>päätelty</v>
          </cell>
          <cell r="L14" t="str">
            <v>Ollilan Lumme</v>
          </cell>
          <cell r="M14"/>
          <cell r="N14" t="str">
            <v>Hannolan Joiku</v>
          </cell>
          <cell r="O14" t="str">
            <v>ChN 2636</v>
          </cell>
          <cell r="P14">
            <v>44</v>
          </cell>
          <cell r="Q14">
            <v>87</v>
          </cell>
          <cell r="R14">
            <v>402</v>
          </cell>
          <cell r="S14">
            <v>108</v>
          </cell>
          <cell r="T14">
            <v>681</v>
          </cell>
          <cell r="U14">
            <v>105</v>
          </cell>
          <cell r="V14">
            <v>121</v>
          </cell>
          <cell r="W14">
            <v>18</v>
          </cell>
          <cell r="X14">
            <v>109</v>
          </cell>
          <cell r="Y14">
            <v>111</v>
          </cell>
          <cell r="Z14">
            <v>102</v>
          </cell>
        </row>
        <row r="15">
          <cell r="C15" t="str">
            <v>FI000013648514-6</v>
          </cell>
          <cell r="D15">
            <v>2134</v>
          </cell>
          <cell r="E15" t="str">
            <v>Ollilan Poika</v>
          </cell>
          <cell r="F15">
            <v>43919.5</v>
          </cell>
          <cell r="G15" t="str">
            <v>Nahkasarvet</v>
          </cell>
          <cell r="H15" t="str">
            <v>PAC, POC, RP1F</v>
          </cell>
          <cell r="I15" t="str">
            <v>Kauniais Nemo</v>
          </cell>
          <cell r="J15" t="str">
            <v>ChN 2932</v>
          </cell>
          <cell r="K15" t="str">
            <v>Polveutuminen (DNA)</v>
          </cell>
          <cell r="L15" t="str">
            <v>Ollilan Lysti</v>
          </cell>
          <cell r="M15" t="str">
            <v>12291161 ChN</v>
          </cell>
          <cell r="N15" t="str">
            <v>Ollilan Fanesco ET</v>
          </cell>
          <cell r="O15" t="str">
            <v>ChN 2130</v>
          </cell>
          <cell r="P15">
            <v>49</v>
          </cell>
          <cell r="Q15">
            <v>88</v>
          </cell>
          <cell r="R15">
            <v>373</v>
          </cell>
          <cell r="S15">
            <v>107</v>
          </cell>
          <cell r="T15">
            <v>658</v>
          </cell>
          <cell r="U15">
            <v>104</v>
          </cell>
          <cell r="V15">
            <v>108</v>
          </cell>
          <cell r="W15">
            <v>16</v>
          </cell>
          <cell r="X15">
            <v>107</v>
          </cell>
          <cell r="Y15">
            <v>104</v>
          </cell>
          <cell r="Z15">
            <v>100</v>
          </cell>
        </row>
        <row r="16">
          <cell r="C16" t="str">
            <v>FI000013648516-2</v>
          </cell>
          <cell r="D16">
            <v>2136</v>
          </cell>
          <cell r="E16" t="str">
            <v>Ollilan Pönö</v>
          </cell>
          <cell r="F16">
            <v>43922.5</v>
          </cell>
          <cell r="G16" t="str">
            <v>Synt.nupo</v>
          </cell>
          <cell r="H16" t="str">
            <v>PAF, POS, RP1F</v>
          </cell>
          <cell r="I16" t="str">
            <v>Kauniais Nemo</v>
          </cell>
          <cell r="J16" t="str">
            <v>ChN 2932</v>
          </cell>
          <cell r="K16" t="str">
            <v>Polveutuminen (DNA)</v>
          </cell>
          <cell r="L16" t="str">
            <v>Ollilan Julia</v>
          </cell>
          <cell r="M16"/>
          <cell r="N16" t="str">
            <v>Ollilan Fanesco ET</v>
          </cell>
          <cell r="O16" t="str">
            <v>ChN 2130</v>
          </cell>
          <cell r="P16">
            <v>65</v>
          </cell>
          <cell r="Q16">
            <v>115</v>
          </cell>
          <cell r="R16">
            <v>419</v>
          </cell>
          <cell r="S16">
            <v>124</v>
          </cell>
          <cell r="T16">
            <v>722</v>
          </cell>
          <cell r="U16">
            <v>121</v>
          </cell>
          <cell r="V16">
            <v>113</v>
          </cell>
          <cell r="W16">
            <v>16</v>
          </cell>
          <cell r="X16">
            <v>81</v>
          </cell>
          <cell r="Y16">
            <v>119</v>
          </cell>
          <cell r="Z16">
            <v>103</v>
          </cell>
        </row>
        <row r="17">
          <cell r="C17" t="str">
            <v>FI000013648523-0</v>
          </cell>
          <cell r="D17">
            <v>2143</v>
          </cell>
          <cell r="E17" t="str">
            <v>Ollilan Paku</v>
          </cell>
          <cell r="F17">
            <v>43934.5</v>
          </cell>
          <cell r="G17" t="str">
            <v>Nahkasarvet</v>
          </cell>
          <cell r="H17" t="str">
            <v>PAF, POF, RP1F</v>
          </cell>
          <cell r="I17" t="str">
            <v>Kauniais Nemo</v>
          </cell>
          <cell r="J17" t="str">
            <v>ChN 2932</v>
          </cell>
          <cell r="K17" t="str">
            <v>Polveutuminen (DNA)</v>
          </cell>
          <cell r="L17" t="str">
            <v>Ollilan Juicy</v>
          </cell>
          <cell r="M17" t="str">
            <v>11600009 ChVN</v>
          </cell>
          <cell r="N17" t="str">
            <v>Ollilan Fanesco ET</v>
          </cell>
          <cell r="O17" t="str">
            <v>ChN 2130</v>
          </cell>
          <cell r="P17">
            <v>49</v>
          </cell>
          <cell r="Q17">
            <v>93</v>
          </cell>
          <cell r="R17">
            <v>383</v>
          </cell>
          <cell r="S17">
            <v>115</v>
          </cell>
          <cell r="T17">
            <v>669</v>
          </cell>
          <cell r="U17">
            <v>110</v>
          </cell>
          <cell r="V17">
            <v>114</v>
          </cell>
          <cell r="W17">
            <v>20</v>
          </cell>
          <cell r="X17">
            <v>101</v>
          </cell>
          <cell r="Y17">
            <v>109</v>
          </cell>
          <cell r="Z17">
            <v>100</v>
          </cell>
        </row>
        <row r="18">
          <cell r="C18" t="str">
            <v>FI000013648526-9</v>
          </cell>
          <cell r="D18">
            <v>2146</v>
          </cell>
          <cell r="E18" t="str">
            <v>Ollilan Pelle</v>
          </cell>
          <cell r="F18">
            <v>43948.5</v>
          </cell>
          <cell r="G18" t="str">
            <v>Synt.nupo</v>
          </cell>
          <cell r="H18" t="str">
            <v>PAC, POC, RP1F</v>
          </cell>
          <cell r="I18" t="str">
            <v>Ollilan Fanesco ET</v>
          </cell>
          <cell r="J18" t="str">
            <v>ChN 2130</v>
          </cell>
          <cell r="K18" t="str">
            <v>ei voi päätellä</v>
          </cell>
          <cell r="L18" t="str">
            <v>Ollilan Helle</v>
          </cell>
          <cell r="M18" t="str">
            <v>5231 ChN</v>
          </cell>
          <cell r="N18" t="str">
            <v>Meriläisen Diego</v>
          </cell>
          <cell r="O18" t="str">
            <v>Ch 1742</v>
          </cell>
          <cell r="P18">
            <v>50</v>
          </cell>
          <cell r="Q18">
            <v>87</v>
          </cell>
          <cell r="R18">
            <v>394</v>
          </cell>
          <cell r="S18">
            <v>101</v>
          </cell>
          <cell r="T18">
            <v>635</v>
          </cell>
          <cell r="U18">
            <v>99</v>
          </cell>
          <cell r="V18">
            <v>104</v>
          </cell>
          <cell r="W18">
            <v>10</v>
          </cell>
          <cell r="X18">
            <v>117</v>
          </cell>
          <cell r="Y18">
            <v>102</v>
          </cell>
          <cell r="Z18">
            <v>96</v>
          </cell>
        </row>
        <row r="19">
          <cell r="C19" t="str">
            <v>FI000013648528-5</v>
          </cell>
          <cell r="D19">
            <v>2148</v>
          </cell>
          <cell r="E19" t="str">
            <v>Ollilan Pontus</v>
          </cell>
          <cell r="F19">
            <v>43949.5</v>
          </cell>
          <cell r="G19" t="str">
            <v>Synt.nupo</v>
          </cell>
          <cell r="H19" t="str">
            <v>PAC, POS, RP1C</v>
          </cell>
          <cell r="I19" t="str">
            <v>Ollilan Fanesco ET</v>
          </cell>
          <cell r="J19" t="str">
            <v>ChN 2130</v>
          </cell>
          <cell r="K19" t="str">
            <v>ei voi päätellä</v>
          </cell>
          <cell r="L19" t="str">
            <v>Ollilan Maissi</v>
          </cell>
          <cell r="M19"/>
          <cell r="N19" t="str">
            <v>Hannolan Juristi</v>
          </cell>
          <cell r="O19" t="str">
            <v>ChN 2635</v>
          </cell>
          <cell r="P19">
            <v>48</v>
          </cell>
          <cell r="Q19">
            <v>94</v>
          </cell>
          <cell r="R19">
            <v>328</v>
          </cell>
          <cell r="S19">
            <v>92</v>
          </cell>
          <cell r="T19">
            <v>635</v>
          </cell>
          <cell r="U19">
            <v>93</v>
          </cell>
          <cell r="V19">
            <v>118</v>
          </cell>
          <cell r="W19">
            <v>-5</v>
          </cell>
          <cell r="X19">
            <v>107</v>
          </cell>
          <cell r="Y19">
            <v>101</v>
          </cell>
          <cell r="Z19">
            <v>101</v>
          </cell>
        </row>
        <row r="20">
          <cell r="C20" t="str">
            <v>FI000013182792-9</v>
          </cell>
          <cell r="D20">
            <v>1191</v>
          </cell>
          <cell r="E20" t="str">
            <v>K-H.Samba</v>
          </cell>
          <cell r="F20">
            <v>43842.5</v>
          </cell>
          <cell r="G20" t="str">
            <v>Synt.nupo</v>
          </cell>
          <cell r="H20" t="str">
            <v>PAC, POC, RP1C</v>
          </cell>
          <cell r="I20" t="str">
            <v>Latino</v>
          </cell>
          <cell r="J20" t="str">
            <v>Ch 82005</v>
          </cell>
          <cell r="K20" t="str">
            <v>Polveutuminen (DNA)</v>
          </cell>
          <cell r="L20" t="str">
            <v>K-H.Nostalgia</v>
          </cell>
          <cell r="M20"/>
          <cell r="N20" t="str">
            <v>K-H.Iron</v>
          </cell>
          <cell r="O20" t="str">
            <v>ChN 2445</v>
          </cell>
          <cell r="P20">
            <v>40</v>
          </cell>
          <cell r="Q20">
            <v>96</v>
          </cell>
          <cell r="R20">
            <v>345</v>
          </cell>
          <cell r="S20">
            <v>100</v>
          </cell>
          <cell r="T20">
            <v>590</v>
          </cell>
          <cell r="U20">
            <v>94</v>
          </cell>
          <cell r="V20">
            <v>94</v>
          </cell>
          <cell r="W20">
            <v>-3</v>
          </cell>
          <cell r="X20">
            <v>102</v>
          </cell>
          <cell r="Y20">
            <v>102</v>
          </cell>
          <cell r="Z20">
            <v>116</v>
          </cell>
        </row>
        <row r="21">
          <cell r="C21" t="str">
            <v>FI000013430907-5</v>
          </cell>
          <cell r="D21">
            <v>907</v>
          </cell>
          <cell r="E21" t="str">
            <v>Alakedon Rebel</v>
          </cell>
          <cell r="F21">
            <v>43930.5</v>
          </cell>
          <cell r="G21" t="str">
            <v>Synt.nupo</v>
          </cell>
          <cell r="H21" t="str">
            <v>PAF, POS, RP1F</v>
          </cell>
          <cell r="I21" t="str">
            <v>PCC Rebel 635D</v>
          </cell>
          <cell r="J21" t="str">
            <v>ChN 82013</v>
          </cell>
          <cell r="K21" t="str">
            <v>DNA-testattu</v>
          </cell>
          <cell r="L21" t="str">
            <v>Alakedon Oppu</v>
          </cell>
          <cell r="M21" t="str">
            <v>13063117 ChN</v>
          </cell>
          <cell r="N21" t="str">
            <v>Ylikahrin Keisari</v>
          </cell>
          <cell r="O21" t="str">
            <v>ChN 2772</v>
          </cell>
          <cell r="P21">
            <v>44</v>
          </cell>
          <cell r="Q21">
            <v>97</v>
          </cell>
          <cell r="R21">
            <v>363</v>
          </cell>
          <cell r="S21">
            <v>106</v>
          </cell>
          <cell r="T21">
            <v>604</v>
          </cell>
          <cell r="U21">
            <v>100</v>
          </cell>
          <cell r="V21">
            <v>94</v>
          </cell>
          <cell r="W21">
            <v>4</v>
          </cell>
          <cell r="X21">
            <v>115</v>
          </cell>
          <cell r="Y21">
            <v>101</v>
          </cell>
          <cell r="Z21" t="str">
            <v>**</v>
          </cell>
        </row>
        <row r="22">
          <cell r="C22" t="str">
            <v>FI000013430915-6</v>
          </cell>
          <cell r="D22">
            <v>915</v>
          </cell>
          <cell r="E22" t="str">
            <v>Alakedon Ray</v>
          </cell>
          <cell r="F22">
            <v>43936.5</v>
          </cell>
          <cell r="G22" t="str">
            <v>Synt.nupo</v>
          </cell>
          <cell r="H22" t="str">
            <v>PAC, POS, RP1F</v>
          </cell>
          <cell r="I22" t="str">
            <v>PCC Rebel 635D</v>
          </cell>
          <cell r="J22" t="str">
            <v>ChN 82013</v>
          </cell>
          <cell r="K22" t="str">
            <v>DNA-testattu</v>
          </cell>
          <cell r="L22" t="str">
            <v>Alakedon Olene</v>
          </cell>
          <cell r="M22"/>
          <cell r="N22" t="str">
            <v>Ylikahrin Keisari</v>
          </cell>
          <cell r="O22" t="str">
            <v>ChN 2772</v>
          </cell>
          <cell r="P22">
            <v>46</v>
          </cell>
          <cell r="Q22">
            <v>98</v>
          </cell>
          <cell r="R22">
            <v>380</v>
          </cell>
          <cell r="S22">
            <v>108</v>
          </cell>
          <cell r="T22">
            <v>618</v>
          </cell>
          <cell r="U22">
            <v>103</v>
          </cell>
          <cell r="V22">
            <v>96</v>
          </cell>
          <cell r="W22">
            <v>7</v>
          </cell>
          <cell r="X22">
            <v>117</v>
          </cell>
          <cell r="Y22">
            <v>104</v>
          </cell>
          <cell r="Z22" t="str">
            <v>**</v>
          </cell>
        </row>
        <row r="23">
          <cell r="C23" t="str">
            <v>FI000013430921-1</v>
          </cell>
          <cell r="D23">
            <v>921</v>
          </cell>
          <cell r="E23" t="str">
            <v>Alakedon Roland</v>
          </cell>
          <cell r="F23">
            <v>43945.5</v>
          </cell>
          <cell r="G23" t="str">
            <v>Nahkasarvet</v>
          </cell>
          <cell r="H23" t="str">
            <v>PAF, POC, RP1F</v>
          </cell>
          <cell r="I23" t="str">
            <v>Alakedon Leopold</v>
          </cell>
          <cell r="J23" t="str">
            <v>ChN 2639</v>
          </cell>
          <cell r="K23" t="str">
            <v>Polveutuminen (DNA)</v>
          </cell>
          <cell r="L23" t="str">
            <v>Alakedon Jolene</v>
          </cell>
          <cell r="M23" t="str">
            <v>5104 ChN</v>
          </cell>
          <cell r="N23" t="str">
            <v>Takalon Formula</v>
          </cell>
          <cell r="O23" t="str">
            <v>Ch 2191</v>
          </cell>
          <cell r="P23">
            <v>49</v>
          </cell>
          <cell r="Q23">
            <v>95</v>
          </cell>
          <cell r="R23">
            <v>385</v>
          </cell>
          <cell r="S23">
            <v>108</v>
          </cell>
          <cell r="T23">
            <v>645</v>
          </cell>
          <cell r="U23">
            <v>108</v>
          </cell>
          <cell r="V23">
            <v>116</v>
          </cell>
          <cell r="W23">
            <v>15</v>
          </cell>
          <cell r="X23">
            <v>107</v>
          </cell>
          <cell r="Y23">
            <v>114</v>
          </cell>
          <cell r="Z23">
            <v>101</v>
          </cell>
        </row>
        <row r="24">
          <cell r="C24" t="str">
            <v>FI000013645486-3</v>
          </cell>
          <cell r="D24">
            <v>1130</v>
          </cell>
          <cell r="E24" t="str">
            <v>Kuhmolan Paavi</v>
          </cell>
          <cell r="F24">
            <v>43958.5</v>
          </cell>
          <cell r="G24" t="str">
            <v>Synt.nupo</v>
          </cell>
          <cell r="H24" t="str">
            <v>PAF, POC, RP1F</v>
          </cell>
          <cell r="I24" t="str">
            <v>VEHMALAN MASA EKO G</v>
          </cell>
          <cell r="J24" t="str">
            <v>ChN 2874</v>
          </cell>
          <cell r="K24" t="str">
            <v>Polveutuminen (DNA)</v>
          </cell>
          <cell r="L24" t="str">
            <v>K.Karmen</v>
          </cell>
          <cell r="M24" t="str">
            <v>12019858 Ch</v>
          </cell>
          <cell r="N24" t="str">
            <v>Hannolan Hector</v>
          </cell>
          <cell r="O24" t="str">
            <v>ChN 2399</v>
          </cell>
          <cell r="P24">
            <v>45</v>
          </cell>
          <cell r="Q24">
            <v>93</v>
          </cell>
          <cell r="R24">
            <v>365</v>
          </cell>
          <cell r="S24">
            <v>103</v>
          </cell>
          <cell r="T24">
            <v>665</v>
          </cell>
          <cell r="U24">
            <v>104</v>
          </cell>
          <cell r="V24">
            <v>106</v>
          </cell>
          <cell r="W24">
            <v>11</v>
          </cell>
          <cell r="X24">
            <v>105</v>
          </cell>
          <cell r="Y24">
            <v>106</v>
          </cell>
          <cell r="Z24">
            <v>111</v>
          </cell>
        </row>
        <row r="25">
          <cell r="C25" t="str">
            <v>FI000013645487-6</v>
          </cell>
          <cell r="D25">
            <v>1131</v>
          </cell>
          <cell r="E25" t="str">
            <v>Kuhmolan Pikkarainen</v>
          </cell>
          <cell r="F25">
            <v>43961.5</v>
          </cell>
          <cell r="G25" t="str">
            <v>Sarvet</v>
          </cell>
          <cell r="H25" t="str">
            <v>PAF, POF, RP1F</v>
          </cell>
          <cell r="I25" t="str">
            <v>VEHMALAN MASA EKO G</v>
          </cell>
          <cell r="J25" t="str">
            <v>ChN 2874</v>
          </cell>
          <cell r="K25" t="str">
            <v>Polveutuminen (DNA)</v>
          </cell>
          <cell r="L25" t="str">
            <v>K.Kevät</v>
          </cell>
          <cell r="M25" t="str">
            <v>12019862 ChN</v>
          </cell>
          <cell r="N25" t="str">
            <v>Hannolan Hector</v>
          </cell>
          <cell r="O25" t="str">
            <v>ChN 2399</v>
          </cell>
          <cell r="P25">
            <v>46</v>
          </cell>
          <cell r="Q25">
            <v>94</v>
          </cell>
          <cell r="R25">
            <v>374</v>
          </cell>
          <cell r="S25">
            <v>101</v>
          </cell>
          <cell r="T25">
            <v>627</v>
          </cell>
          <cell r="U25">
            <v>99</v>
          </cell>
          <cell r="V25">
            <v>101</v>
          </cell>
          <cell r="W25">
            <v>4</v>
          </cell>
          <cell r="X25">
            <v>105</v>
          </cell>
          <cell r="Y25">
            <v>98</v>
          </cell>
          <cell r="Z25">
            <v>104</v>
          </cell>
        </row>
        <row r="26">
          <cell r="C26" t="str">
            <v>FI000013646233-4</v>
          </cell>
          <cell r="D26">
            <v>1207</v>
          </cell>
          <cell r="E26" t="str">
            <v>K-H.Sandy</v>
          </cell>
          <cell r="F26">
            <v>43897.5</v>
          </cell>
          <cell r="G26" t="str">
            <v>Nahkasarvet</v>
          </cell>
          <cell r="H26" t="str">
            <v>PAF, POF, RP1C</v>
          </cell>
          <cell r="I26" t="str">
            <v>Meloman</v>
          </cell>
          <cell r="J26" t="str">
            <v>Ch 82011</v>
          </cell>
          <cell r="K26" t="str">
            <v>Polveutuminen (DNA)</v>
          </cell>
          <cell r="L26" t="str">
            <v>K-H.Jada</v>
          </cell>
          <cell r="M26" t="str">
            <v>5494 ChN</v>
          </cell>
          <cell r="N26" t="str">
            <v>Iso-Räihän Favori</v>
          </cell>
          <cell r="O26" t="str">
            <v>Ch 2162</v>
          </cell>
          <cell r="P26">
            <v>45</v>
          </cell>
          <cell r="Q26">
            <v>100</v>
          </cell>
          <cell r="R26">
            <v>406</v>
          </cell>
          <cell r="S26">
            <v>101</v>
          </cell>
          <cell r="T26">
            <v>656</v>
          </cell>
          <cell r="U26">
            <v>98</v>
          </cell>
          <cell r="V26">
            <v>105</v>
          </cell>
          <cell r="W26">
            <v>-2</v>
          </cell>
          <cell r="X26">
            <v>105</v>
          </cell>
          <cell r="Y26">
            <v>107</v>
          </cell>
          <cell r="Z26">
            <v>113</v>
          </cell>
        </row>
        <row r="27">
          <cell r="C27" t="str">
            <v>FI000013646235-0</v>
          </cell>
          <cell r="D27">
            <v>1209</v>
          </cell>
          <cell r="E27" t="str">
            <v>K-H. Soturi</v>
          </cell>
          <cell r="F27">
            <v>43917.5</v>
          </cell>
          <cell r="G27" t="str">
            <v>Nupoutettu</v>
          </cell>
          <cell r="H27" t="str">
            <v>PAF, POF, RP1F</v>
          </cell>
          <cell r="I27" t="str">
            <v>Latino</v>
          </cell>
          <cell r="J27" t="str">
            <v>Ch 82005</v>
          </cell>
          <cell r="K27" t="str">
            <v>Polveutuminen (DNA)</v>
          </cell>
          <cell r="L27" t="str">
            <v>K-H.Olivia</v>
          </cell>
          <cell r="M27"/>
          <cell r="N27" t="str">
            <v>Castor</v>
          </cell>
          <cell r="O27" t="str">
            <v>Ch 81993</v>
          </cell>
          <cell r="P27">
            <v>55</v>
          </cell>
          <cell r="Q27">
            <v>119</v>
          </cell>
          <cell r="R27">
            <v>410</v>
          </cell>
          <cell r="S27">
            <v>117</v>
          </cell>
          <cell r="T27">
            <v>636</v>
          </cell>
          <cell r="U27">
            <v>111</v>
          </cell>
          <cell r="V27">
            <v>92</v>
          </cell>
          <cell r="W27">
            <v>0</v>
          </cell>
          <cell r="X27">
            <v>80</v>
          </cell>
          <cell r="Y27">
            <v>114</v>
          </cell>
          <cell r="Z27">
            <v>115</v>
          </cell>
        </row>
        <row r="28">
          <cell r="C28" t="str">
            <v>FI000013646239-2</v>
          </cell>
          <cell r="D28">
            <v>1213</v>
          </cell>
          <cell r="E28" t="str">
            <v>K-H.Sato</v>
          </cell>
          <cell r="F28">
            <v>43926.5</v>
          </cell>
          <cell r="G28" t="str">
            <v>Nupoutettu</v>
          </cell>
          <cell r="H28" t="str">
            <v>PAF, POF, RP1C</v>
          </cell>
          <cell r="I28" t="str">
            <v>K-H.Kansas</v>
          </cell>
          <cell r="J28" t="str">
            <v>Ch 2610</v>
          </cell>
          <cell r="K28" t="str">
            <v>Polveutuminen (DNA)</v>
          </cell>
          <cell r="L28" t="str">
            <v>Tähkä</v>
          </cell>
          <cell r="M28" t="str">
            <v>5927 Ch</v>
          </cell>
          <cell r="N28" t="str">
            <v>Flens Ferrari</v>
          </cell>
          <cell r="O28" t="str">
            <v>Ch 81286</v>
          </cell>
          <cell r="P28">
            <v>49</v>
          </cell>
          <cell r="Q28">
            <v>106</v>
          </cell>
          <cell r="R28">
            <v>356</v>
          </cell>
          <cell r="S28">
            <v>95</v>
          </cell>
          <cell r="T28">
            <v>609</v>
          </cell>
          <cell r="U28">
            <v>94</v>
          </cell>
          <cell r="V28">
            <v>98</v>
          </cell>
          <cell r="W28">
            <v>-13</v>
          </cell>
          <cell r="X28">
            <v>106</v>
          </cell>
          <cell r="Y28">
            <v>102</v>
          </cell>
          <cell r="Z28">
            <v>102</v>
          </cell>
        </row>
        <row r="29">
          <cell r="C29" t="str">
            <v>FI000013646240-2</v>
          </cell>
          <cell r="D29">
            <v>1214</v>
          </cell>
          <cell r="E29" t="str">
            <v>K-H.Sahara</v>
          </cell>
          <cell r="F29">
            <v>43928.5</v>
          </cell>
          <cell r="G29" t="str">
            <v>Nupoutettu</v>
          </cell>
          <cell r="H29" t="str">
            <v>PAF, POF, RP1F</v>
          </cell>
          <cell r="I29" t="str">
            <v>K-H.Kansas</v>
          </cell>
          <cell r="J29" t="str">
            <v>Ch 2610</v>
          </cell>
          <cell r="K29" t="str">
            <v>Polveutuminen (DNA)</v>
          </cell>
          <cell r="L29" t="str">
            <v>K-H.Odessa</v>
          </cell>
          <cell r="M29" t="str">
            <v>12363717 Ch</v>
          </cell>
          <cell r="N29" t="str">
            <v>Unitaire</v>
          </cell>
          <cell r="O29" t="str">
            <v>Ch 81994</v>
          </cell>
          <cell r="P29">
            <v>48</v>
          </cell>
          <cell r="Q29">
            <v>111</v>
          </cell>
          <cell r="R29">
            <v>372</v>
          </cell>
          <cell r="S29">
            <v>103</v>
          </cell>
          <cell r="T29">
            <v>647</v>
          </cell>
          <cell r="U29">
            <v>103</v>
          </cell>
          <cell r="V29">
            <v>99</v>
          </cell>
          <cell r="W29">
            <v>-5</v>
          </cell>
          <cell r="X29">
            <v>109</v>
          </cell>
          <cell r="Y29">
            <v>115</v>
          </cell>
          <cell r="Z29">
            <v>121</v>
          </cell>
        </row>
        <row r="30">
          <cell r="C30" t="str">
            <v>FI000013646243-1</v>
          </cell>
          <cell r="D30">
            <v>1217</v>
          </cell>
          <cell r="E30" t="str">
            <v>K-H.Sid</v>
          </cell>
          <cell r="F30">
            <v>43943.5</v>
          </cell>
          <cell r="G30" t="str">
            <v>Nupoutettu</v>
          </cell>
          <cell r="H30" t="str">
            <v>PAC, POF, RP1F</v>
          </cell>
          <cell r="I30" t="str">
            <v>K-H.Kansas</v>
          </cell>
          <cell r="J30" t="str">
            <v>Ch 2610</v>
          </cell>
          <cell r="K30" t="str">
            <v>Polveutuminen (DNA)</v>
          </cell>
          <cell r="L30" t="str">
            <v>Seppälän Darby</v>
          </cell>
          <cell r="M30" t="str">
            <v>4767 Ch</v>
          </cell>
          <cell r="N30" t="str">
            <v>Arizona av Olinge</v>
          </cell>
          <cell r="O30" t="str">
            <v>ChN 1166</v>
          </cell>
          <cell r="P30">
            <v>54</v>
          </cell>
          <cell r="Q30">
            <v>111</v>
          </cell>
          <cell r="R30">
            <v>354</v>
          </cell>
          <cell r="S30">
            <v>91</v>
          </cell>
          <cell r="T30">
            <v>655</v>
          </cell>
          <cell r="U30">
            <v>96</v>
          </cell>
          <cell r="V30">
            <v>98</v>
          </cell>
          <cell r="W30">
            <v>-16</v>
          </cell>
          <cell r="X30">
            <v>89</v>
          </cell>
          <cell r="Y30">
            <v>111</v>
          </cell>
          <cell r="Z30">
            <v>111</v>
          </cell>
        </row>
        <row r="31">
          <cell r="C31" t="str">
            <v>FI000013646244-4</v>
          </cell>
          <cell r="D31">
            <v>1218</v>
          </cell>
          <cell r="E31" t="str">
            <v>K-H.Spirit</v>
          </cell>
          <cell r="F31">
            <v>43940.5</v>
          </cell>
          <cell r="G31" t="str">
            <v>Nupoutettu</v>
          </cell>
          <cell r="H31" t="str">
            <v>PAF, POF, RP1C</v>
          </cell>
          <cell r="I31" t="str">
            <v>K-H.Kansas</v>
          </cell>
          <cell r="J31" t="str">
            <v>Ch 2610</v>
          </cell>
          <cell r="K31" t="str">
            <v>Polveutuminen (DNA)</v>
          </cell>
          <cell r="L31" t="str">
            <v>K-H. Esprit</v>
          </cell>
          <cell r="M31" t="str">
            <v>5491 Ch</v>
          </cell>
          <cell r="N31" t="str">
            <v>Novotel</v>
          </cell>
          <cell r="O31" t="str">
            <v>ChV 81907</v>
          </cell>
          <cell r="P31">
            <v>51</v>
          </cell>
          <cell r="Q31">
            <v>113</v>
          </cell>
          <cell r="R31">
            <v>338</v>
          </cell>
          <cell r="S31">
            <v>98</v>
          </cell>
          <cell r="T31">
            <v>619</v>
          </cell>
          <cell r="U31">
            <v>99</v>
          </cell>
          <cell r="V31">
            <v>100</v>
          </cell>
          <cell r="W31">
            <v>-12</v>
          </cell>
          <cell r="X31">
            <v>110</v>
          </cell>
          <cell r="Y31">
            <v>113</v>
          </cell>
          <cell r="Z31">
            <v>119</v>
          </cell>
        </row>
        <row r="32">
          <cell r="C32" t="str">
            <v>FI000013646245-7</v>
          </cell>
          <cell r="D32">
            <v>1219</v>
          </cell>
          <cell r="E32" t="str">
            <v>K-H.Sheikki</v>
          </cell>
          <cell r="F32">
            <v>43953.5</v>
          </cell>
          <cell r="G32" t="str">
            <v>Nahkasarvet</v>
          </cell>
          <cell r="H32" t="str">
            <v>PAF, POF, RP1F</v>
          </cell>
          <cell r="I32" t="str">
            <v>Castor</v>
          </cell>
          <cell r="J32" t="str">
            <v>Ch 81993</v>
          </cell>
          <cell r="K32" t="str">
            <v>Polveutuminen (DNA)</v>
          </cell>
          <cell r="L32" t="str">
            <v>K-H.Lohtu</v>
          </cell>
          <cell r="M32" t="str">
            <v>5813 ChN</v>
          </cell>
          <cell r="N32" t="str">
            <v>K-H.Iron</v>
          </cell>
          <cell r="O32" t="str">
            <v>ChN 2445</v>
          </cell>
          <cell r="P32">
            <v>48</v>
          </cell>
          <cell r="Q32">
            <v>106</v>
          </cell>
          <cell r="R32">
            <v>401</v>
          </cell>
          <cell r="S32">
            <v>100</v>
          </cell>
          <cell r="T32">
            <v>656</v>
          </cell>
          <cell r="U32">
            <v>102</v>
          </cell>
          <cell r="V32">
            <v>108</v>
          </cell>
          <cell r="W32">
            <v>-3</v>
          </cell>
          <cell r="X32">
            <v>94</v>
          </cell>
          <cell r="Y32">
            <v>110</v>
          </cell>
          <cell r="Z32">
            <v>120</v>
          </cell>
        </row>
        <row r="33">
          <cell r="C33" t="str">
            <v>FI000013331393-6</v>
          </cell>
          <cell r="D33">
            <v>1911</v>
          </cell>
          <cell r="E33" t="str">
            <v>Teerenpesän Seppo</v>
          </cell>
          <cell r="F33">
            <v>43910.5</v>
          </cell>
          <cell r="G33" t="str">
            <v>Nahkasarvet</v>
          </cell>
          <cell r="H33" t="str">
            <v>BH2F, POC, RP1F, TPF</v>
          </cell>
          <cell r="I33" t="str">
            <v>Mustik Av Bollerup</v>
          </cell>
          <cell r="J33" t="str">
            <v>SiN 86524</v>
          </cell>
          <cell r="K33" t="str">
            <v>DNA-testattu</v>
          </cell>
          <cell r="L33" t="str">
            <v>Teerenpesän Pinja</v>
          </cell>
          <cell r="M33" t="str">
            <v>12981984 SiN</v>
          </cell>
          <cell r="N33" t="str">
            <v>Orava-Ahon Money</v>
          </cell>
          <cell r="O33" t="str">
            <v>SiN 1794</v>
          </cell>
          <cell r="P33">
            <v>44</v>
          </cell>
          <cell r="Q33">
            <v>99</v>
          </cell>
          <cell r="R33">
            <v>392</v>
          </cell>
          <cell r="S33">
            <v>108</v>
          </cell>
          <cell r="T33">
            <v>587</v>
          </cell>
          <cell r="U33">
            <v>109</v>
          </cell>
          <cell r="V33">
            <v>90</v>
          </cell>
          <cell r="W33">
            <v>13</v>
          </cell>
          <cell r="X33">
            <v>107</v>
          </cell>
          <cell r="Y33">
            <v>112</v>
          </cell>
          <cell r="Z33">
            <v>103</v>
          </cell>
        </row>
        <row r="34">
          <cell r="C34" t="str">
            <v>FI000013683514-9</v>
          </cell>
          <cell r="D34">
            <v>2001</v>
          </cell>
          <cell r="E34" t="str">
            <v>Teerenpesän Sutki</v>
          </cell>
          <cell r="F34">
            <v>43914.5</v>
          </cell>
          <cell r="G34" t="str">
            <v>Synt.nupo</v>
          </cell>
          <cell r="H34" t="str">
            <v>BH2F, POC, RP1F, TPF</v>
          </cell>
          <cell r="I34" t="str">
            <v>VB Unicorn</v>
          </cell>
          <cell r="J34" t="str">
            <v>SiN 86592</v>
          </cell>
          <cell r="K34" t="str">
            <v>DNA-testattu</v>
          </cell>
          <cell r="L34" t="str">
            <v>Lahisten Ninja</v>
          </cell>
          <cell r="M34" t="str">
            <v>12289250 SiN</v>
          </cell>
          <cell r="N34" t="str">
            <v>Nimos av Rörum</v>
          </cell>
          <cell r="O34" t="str">
            <v>SiN 1055</v>
          </cell>
          <cell r="P34">
            <v>44</v>
          </cell>
          <cell r="Q34">
            <v>92</v>
          </cell>
          <cell r="R34">
            <v>365</v>
          </cell>
          <cell r="S34">
            <v>96</v>
          </cell>
          <cell r="T34">
            <v>579</v>
          </cell>
          <cell r="U34">
            <v>95</v>
          </cell>
          <cell r="V34">
            <v>93</v>
          </cell>
          <cell r="W34">
            <v>0</v>
          </cell>
          <cell r="X34">
            <v>103</v>
          </cell>
          <cell r="Y34">
            <v>97</v>
          </cell>
          <cell r="Z34">
            <v>98</v>
          </cell>
        </row>
        <row r="35">
          <cell r="C35" t="str">
            <v>FI000013683515-2</v>
          </cell>
          <cell r="D35">
            <v>2002</v>
          </cell>
          <cell r="E35" t="str">
            <v>Teerenperän Simo</v>
          </cell>
          <cell r="F35">
            <v>43915.5</v>
          </cell>
          <cell r="G35" t="str">
            <v>Synt.nupo</v>
          </cell>
          <cell r="H35" t="str">
            <v>BH2F, POC, RP1F, TPF</v>
          </cell>
          <cell r="I35" t="str">
            <v>VB Unicorn</v>
          </cell>
          <cell r="J35" t="str">
            <v>SiN 86592</v>
          </cell>
          <cell r="K35" t="str">
            <v>DNA-testattu</v>
          </cell>
          <cell r="L35" t="str">
            <v>Lahisten Nadja</v>
          </cell>
          <cell r="M35" t="str">
            <v>12379006 SiN</v>
          </cell>
          <cell r="N35" t="str">
            <v>Lahisten Ihmemies ET</v>
          </cell>
          <cell r="O35" t="str">
            <v>SiN 1316</v>
          </cell>
          <cell r="P35">
            <v>53</v>
          </cell>
          <cell r="Q35">
            <v>99</v>
          </cell>
          <cell r="R35">
            <v>403</v>
          </cell>
          <cell r="S35">
            <v>106</v>
          </cell>
          <cell r="T35">
            <v>684</v>
          </cell>
          <cell r="U35">
            <v>108</v>
          </cell>
          <cell r="V35">
            <v>107</v>
          </cell>
          <cell r="W35">
            <v>11</v>
          </cell>
          <cell r="X35">
            <v>92</v>
          </cell>
          <cell r="Y35">
            <v>112</v>
          </cell>
          <cell r="Z35">
            <v>103</v>
          </cell>
        </row>
        <row r="36">
          <cell r="C36" t="str">
            <v>FI000013683517-8</v>
          </cell>
          <cell r="D36">
            <v>2004</v>
          </cell>
          <cell r="E36" t="str">
            <v>Teerenpesän Sipe</v>
          </cell>
          <cell r="F36">
            <v>43916.5</v>
          </cell>
          <cell r="G36" t="str">
            <v>Synt.nupo</v>
          </cell>
          <cell r="H36" t="str">
            <v>BH2F, POC, RP1F, TPF</v>
          </cell>
          <cell r="I36" t="str">
            <v>Camus Beaver</v>
          </cell>
          <cell r="J36" t="str">
            <v>Si 86547</v>
          </cell>
          <cell r="K36" t="str">
            <v>DNA-testattu</v>
          </cell>
          <cell r="L36" t="str">
            <v>Lahisten Nirvana</v>
          </cell>
          <cell r="M36" t="str">
            <v>3205 SiN</v>
          </cell>
          <cell r="N36" t="str">
            <v>Nimos av Rörum</v>
          </cell>
          <cell r="O36" t="str">
            <v>SiN 1055</v>
          </cell>
          <cell r="P36">
            <v>51</v>
          </cell>
          <cell r="Q36">
            <v>105</v>
          </cell>
          <cell r="R36">
            <v>434</v>
          </cell>
          <cell r="S36">
            <v>102</v>
          </cell>
          <cell r="T36">
            <v>692</v>
          </cell>
          <cell r="U36">
            <v>101</v>
          </cell>
          <cell r="V36">
            <v>97</v>
          </cell>
          <cell r="W36">
            <v>-3</v>
          </cell>
          <cell r="X36">
            <v>98</v>
          </cell>
          <cell r="Y36">
            <v>106</v>
          </cell>
          <cell r="Z36">
            <v>108</v>
          </cell>
        </row>
        <row r="37">
          <cell r="C37" t="str">
            <v>FI000013693178-4</v>
          </cell>
          <cell r="D37">
            <v>1399</v>
          </cell>
          <cell r="E37" t="str">
            <v>Tapion Ikaros</v>
          </cell>
          <cell r="F37">
            <v>43929.5</v>
          </cell>
          <cell r="G37" t="str">
            <v>Nahkasarvet</v>
          </cell>
          <cell r="H37" t="str">
            <v>BH2F, POC, RP1F, TPF</v>
          </cell>
          <cell r="I37" t="str">
            <v>Normosan Pioneeri</v>
          </cell>
          <cell r="J37" t="str">
            <v>SiN 2115</v>
          </cell>
          <cell r="K37" t="str">
            <v>Polveutuminen (DNA)</v>
          </cell>
          <cell r="L37" t="str">
            <v>Tapion Giia</v>
          </cell>
          <cell r="M37" t="str">
            <v>12728550 SiN</v>
          </cell>
          <cell r="N37" t="str">
            <v>Pulkkalan Lumia</v>
          </cell>
          <cell r="O37" t="str">
            <v>SiN 1610</v>
          </cell>
          <cell r="P37">
            <v>45</v>
          </cell>
          <cell r="Q37">
            <v>95</v>
          </cell>
          <cell r="R37">
            <v>367</v>
          </cell>
          <cell r="S37">
            <v>111</v>
          </cell>
          <cell r="T37">
            <v>675</v>
          </cell>
          <cell r="U37">
            <v>114</v>
          </cell>
          <cell r="V37">
            <v>107</v>
          </cell>
          <cell r="W37">
            <v>22</v>
          </cell>
          <cell r="X37">
            <v>109</v>
          </cell>
          <cell r="Y37">
            <v>117</v>
          </cell>
          <cell r="Z37">
            <v>120</v>
          </cell>
        </row>
        <row r="38">
          <cell r="C38" t="str">
            <v>FI000013693181-0</v>
          </cell>
          <cell r="D38">
            <v>1402</v>
          </cell>
          <cell r="E38" t="str">
            <v>Tapion Inspiraatio</v>
          </cell>
          <cell r="F38">
            <v>43933.5</v>
          </cell>
          <cell r="G38" t="str">
            <v>Synt.nupo</v>
          </cell>
          <cell r="H38" t="str">
            <v>BH2C, POC, RP1F, TPF</v>
          </cell>
          <cell r="I38" t="str">
            <v>Normosan Pioneeri</v>
          </cell>
          <cell r="J38" t="str">
            <v>SiN 2115</v>
          </cell>
          <cell r="K38" t="str">
            <v>Polveutuminen (DNA)</v>
          </cell>
          <cell r="L38" t="str">
            <v>Tapion Dmarja</v>
          </cell>
          <cell r="M38" t="str">
            <v>12064692 Si</v>
          </cell>
          <cell r="N38" t="str">
            <v>Pulkkalan Kuhilas</v>
          </cell>
          <cell r="O38" t="str">
            <v>SiN 1472</v>
          </cell>
          <cell r="P38">
            <v>48</v>
          </cell>
          <cell r="Q38">
            <v>89</v>
          </cell>
          <cell r="R38">
            <v>345</v>
          </cell>
          <cell r="S38">
            <v>104</v>
          </cell>
          <cell r="T38">
            <v>641</v>
          </cell>
          <cell r="U38">
            <v>107</v>
          </cell>
          <cell r="V38">
            <v>104</v>
          </cell>
          <cell r="W38">
            <v>18</v>
          </cell>
          <cell r="X38">
            <v>103</v>
          </cell>
          <cell r="Y38">
            <v>111</v>
          </cell>
          <cell r="Z38">
            <v>113</v>
          </cell>
        </row>
        <row r="39">
          <cell r="C39" t="str">
            <v>FI000013693202-6</v>
          </cell>
          <cell r="D39">
            <v>1423</v>
          </cell>
          <cell r="E39" t="str">
            <v>Tapion Iphone</v>
          </cell>
          <cell r="F39">
            <v>43948.5</v>
          </cell>
          <cell r="G39" t="str">
            <v>Synt.nupo</v>
          </cell>
          <cell r="H39" t="str">
            <v>BH2F, POS, RP1F, TPF</v>
          </cell>
          <cell r="I39" t="str">
            <v>Pulkkalan Ponsse</v>
          </cell>
          <cell r="J39" t="str">
            <v>SiN 2148</v>
          </cell>
          <cell r="K39" t="str">
            <v>Polveutuminen (DNA)</v>
          </cell>
          <cell r="L39" t="str">
            <v>Tapion Edit</v>
          </cell>
          <cell r="M39"/>
          <cell r="N39" t="str">
            <v>Tapion Certina</v>
          </cell>
          <cell r="O39" t="str">
            <v>SiN 1729</v>
          </cell>
          <cell r="P39">
            <v>50</v>
          </cell>
          <cell r="Q39">
            <v>107</v>
          </cell>
          <cell r="R39">
            <v>438</v>
          </cell>
          <cell r="S39">
            <v>117</v>
          </cell>
          <cell r="T39">
            <v>693</v>
          </cell>
          <cell r="U39">
            <v>115</v>
          </cell>
          <cell r="V39">
            <v>116</v>
          </cell>
          <cell r="W39">
            <v>15</v>
          </cell>
          <cell r="X39">
            <v>88</v>
          </cell>
          <cell r="Y39">
            <v>119</v>
          </cell>
          <cell r="Z39">
            <v>119</v>
          </cell>
        </row>
        <row r="40">
          <cell r="C40" t="str">
            <v>FI000013693206-8</v>
          </cell>
          <cell r="D40">
            <v>1427</v>
          </cell>
          <cell r="E40" t="str">
            <v>Tapion Ikea</v>
          </cell>
          <cell r="F40">
            <v>43953.5</v>
          </cell>
          <cell r="G40" t="str">
            <v>Synt.nupo</v>
          </cell>
          <cell r="H40" t="str">
            <v>BH2F, POC, RP1F, TPF</v>
          </cell>
          <cell r="I40" t="str">
            <v>Pulkkalan Lumia</v>
          </cell>
          <cell r="J40" t="str">
            <v>SiN 1610</v>
          </cell>
          <cell r="K40" t="str">
            <v>Polveutuminen (DNA)</v>
          </cell>
          <cell r="L40" t="str">
            <v>Tapion Barbara</v>
          </cell>
          <cell r="M40"/>
          <cell r="N40" t="str">
            <v>Tapion Taotao</v>
          </cell>
          <cell r="O40" t="str">
            <v>Si 974</v>
          </cell>
          <cell r="P40">
            <v>44</v>
          </cell>
          <cell r="Q40">
            <v>102</v>
          </cell>
          <cell r="R40">
            <v>318</v>
          </cell>
          <cell r="S40">
            <v>101</v>
          </cell>
          <cell r="T40">
            <v>585</v>
          </cell>
          <cell r="U40">
            <v>99</v>
          </cell>
          <cell r="V40">
            <v>105</v>
          </cell>
          <cell r="W40">
            <v>-3</v>
          </cell>
          <cell r="X40">
            <v>106</v>
          </cell>
          <cell r="Y40">
            <v>110</v>
          </cell>
          <cell r="Z40">
            <v>116</v>
          </cell>
        </row>
        <row r="41">
          <cell r="C41" t="str">
            <v>FI000013693208-4</v>
          </cell>
          <cell r="D41">
            <v>1429</v>
          </cell>
          <cell r="E41" t="str">
            <v>Tapion Ismail</v>
          </cell>
          <cell r="F41">
            <v>43954.5</v>
          </cell>
          <cell r="G41" t="str">
            <v>Nahkasarvet</v>
          </cell>
          <cell r="H41" t="str">
            <v>BH2C, POC, RP1F, TPF</v>
          </cell>
          <cell r="I41" t="str">
            <v>Pulkkalan Ponsse</v>
          </cell>
          <cell r="J41" t="str">
            <v>SiN 2148</v>
          </cell>
          <cell r="K41" t="str">
            <v>Polveutuminen (DNA)</v>
          </cell>
          <cell r="L41" t="str">
            <v>Tapion Daylight</v>
          </cell>
          <cell r="M41"/>
          <cell r="N41" t="str">
            <v>Tapion Ultrabra</v>
          </cell>
          <cell r="O41" t="str">
            <v>Si 1103</v>
          </cell>
          <cell r="P41">
            <v>48</v>
          </cell>
          <cell r="Q41">
            <v>105</v>
          </cell>
          <cell r="R41">
            <v>382</v>
          </cell>
          <cell r="S41">
            <v>115</v>
          </cell>
          <cell r="T41">
            <v>683</v>
          </cell>
          <cell r="U41">
            <v>114</v>
          </cell>
          <cell r="V41">
            <v>103</v>
          </cell>
          <cell r="W41">
            <v>15</v>
          </cell>
          <cell r="X41">
            <v>101</v>
          </cell>
          <cell r="Y41">
            <v>117</v>
          </cell>
          <cell r="Z41">
            <v>112</v>
          </cell>
        </row>
        <row r="42">
          <cell r="C42" t="str">
            <v>FI000013400043-9</v>
          </cell>
          <cell r="D42">
            <v>428</v>
          </cell>
          <cell r="E42" t="str">
            <v>Suutarin Sergei</v>
          </cell>
          <cell r="F42">
            <v>43927.5</v>
          </cell>
          <cell r="G42" t="str">
            <v>Synt.nupo</v>
          </cell>
          <cell r="H42" t="str">
            <v>BH2F, POS, RP1F, TPF</v>
          </cell>
          <cell r="I42" t="str">
            <v>VB Nisse</v>
          </cell>
          <cell r="J42" t="str">
            <v>SiN 86514</v>
          </cell>
          <cell r="K42" t="str">
            <v>Polveutuminen (DNA)</v>
          </cell>
          <cell r="L42" t="str">
            <v>Lahisten Osandra</v>
          </cell>
          <cell r="M42"/>
          <cell r="N42" t="str">
            <v>Orava-Ahon Money</v>
          </cell>
          <cell r="O42" t="str">
            <v>SiN 1794</v>
          </cell>
          <cell r="P42">
            <v>55</v>
          </cell>
          <cell r="Q42">
            <v>115</v>
          </cell>
          <cell r="R42">
            <v>351</v>
          </cell>
          <cell r="S42">
            <v>104</v>
          </cell>
          <cell r="T42">
            <v>642</v>
          </cell>
          <cell r="U42">
            <v>108</v>
          </cell>
          <cell r="V42">
            <v>104</v>
          </cell>
          <cell r="W42">
            <v>-3</v>
          </cell>
          <cell r="X42">
            <v>79</v>
          </cell>
          <cell r="Y42">
            <v>112</v>
          </cell>
          <cell r="Z42">
            <v>117</v>
          </cell>
        </row>
        <row r="43">
          <cell r="C43" t="str">
            <v>FI000013400044-2</v>
          </cell>
          <cell r="D43">
            <v>429</v>
          </cell>
          <cell r="E43" t="str">
            <v>Suutarin Suhorow</v>
          </cell>
          <cell r="F43">
            <v>43927.5</v>
          </cell>
          <cell r="G43" t="str">
            <v>Synt.nupo</v>
          </cell>
          <cell r="H43" t="str">
            <v>BH2F, POC, RP1F, TPF</v>
          </cell>
          <cell r="I43" t="str">
            <v>VB Nisse</v>
          </cell>
          <cell r="J43" t="str">
            <v>SiN 86514</v>
          </cell>
          <cell r="K43" t="str">
            <v>Polveutuminen (DNA)</v>
          </cell>
          <cell r="L43" t="str">
            <v>Lahisten Ominette</v>
          </cell>
          <cell r="M43" t="str">
            <v>12654898 SiN</v>
          </cell>
          <cell r="N43" t="str">
            <v>Orava-Ahon Money</v>
          </cell>
          <cell r="O43" t="str">
            <v>SiN 1794</v>
          </cell>
          <cell r="P43">
            <v>43</v>
          </cell>
          <cell r="Q43">
            <v>98</v>
          </cell>
          <cell r="R43">
            <v>345</v>
          </cell>
          <cell r="S43">
            <v>96</v>
          </cell>
          <cell r="T43">
            <v>619</v>
          </cell>
          <cell r="U43">
            <v>100</v>
          </cell>
          <cell r="V43">
            <v>98</v>
          </cell>
          <cell r="W43">
            <v>1</v>
          </cell>
          <cell r="X43">
            <v>87</v>
          </cell>
          <cell r="Y43">
            <v>104</v>
          </cell>
          <cell r="Z43">
            <v>110</v>
          </cell>
        </row>
        <row r="44">
          <cell r="C44" t="str">
            <v>FI000013400045-5</v>
          </cell>
          <cell r="D44">
            <v>430</v>
          </cell>
          <cell r="E44" t="str">
            <v>Suutarin Soseboy</v>
          </cell>
          <cell r="F44">
            <v>43928.5</v>
          </cell>
          <cell r="G44" t="str">
            <v>Nahkasarvet</v>
          </cell>
          <cell r="H44" t="str">
            <v>BH2F, POC, RP1F, TPF</v>
          </cell>
          <cell r="I44" t="str">
            <v>Tapion Goodman</v>
          </cell>
          <cell r="J44" t="str">
            <v>Si 2129</v>
          </cell>
          <cell r="K44" t="str">
            <v>Polveutuminen (DNA)</v>
          </cell>
          <cell r="L44" t="str">
            <v>Lahisten O'Rose</v>
          </cell>
          <cell r="M44"/>
          <cell r="N44" t="str">
            <v>Eves Ross</v>
          </cell>
          <cell r="O44" t="str">
            <v>Si 1540</v>
          </cell>
          <cell r="P44">
            <v>38</v>
          </cell>
          <cell r="Q44">
            <v>73</v>
          </cell>
          <cell r="R44">
            <v>344</v>
          </cell>
          <cell r="S44">
            <v>76</v>
          </cell>
          <cell r="T44">
            <v>581</v>
          </cell>
          <cell r="U44">
            <v>83</v>
          </cell>
          <cell r="V44">
            <v>120</v>
          </cell>
          <cell r="W44">
            <v>-2</v>
          </cell>
          <cell r="X44">
            <v>107</v>
          </cell>
          <cell r="Y44">
            <v>94</v>
          </cell>
          <cell r="Z44">
            <v>97</v>
          </cell>
        </row>
        <row r="45">
          <cell r="C45" t="str">
            <v>FI000013640077-8</v>
          </cell>
          <cell r="D45">
            <v>1330</v>
          </cell>
          <cell r="E45" t="str">
            <v>Pulkkalan Sitikka</v>
          </cell>
          <cell r="F45">
            <v>43891.5</v>
          </cell>
          <cell r="G45" t="str">
            <v>Nupoutettu</v>
          </cell>
          <cell r="H45" t="str">
            <v>BH2F, POF, RP1F, TPF</v>
          </cell>
          <cell r="I45" t="str">
            <v>Pulkkalan Osma</v>
          </cell>
          <cell r="J45" t="str">
            <v>Si 2051</v>
          </cell>
          <cell r="K45" t="str">
            <v>ei voi päätellä</v>
          </cell>
          <cell r="L45" t="str">
            <v>Pulkkalan Etikka</v>
          </cell>
          <cell r="M45" t="str">
            <v>1962 Si</v>
          </cell>
          <cell r="N45" t="str">
            <v>Leon av Esered</v>
          </cell>
          <cell r="O45" t="str">
            <v>SiN 743</v>
          </cell>
          <cell r="P45">
            <v>52</v>
          </cell>
          <cell r="Q45">
            <v>113</v>
          </cell>
          <cell r="R45">
            <v>463</v>
          </cell>
          <cell r="S45">
            <v>121</v>
          </cell>
          <cell r="T45">
            <v>713</v>
          </cell>
          <cell r="U45">
            <v>113</v>
          </cell>
          <cell r="V45">
            <v>94</v>
          </cell>
          <cell r="W45">
            <v>8</v>
          </cell>
          <cell r="X45">
            <v>94</v>
          </cell>
          <cell r="Y45">
            <v>115</v>
          </cell>
          <cell r="Z45">
            <v>108</v>
          </cell>
        </row>
        <row r="46">
          <cell r="C46" t="str">
            <v>FI000013640084-6</v>
          </cell>
          <cell r="D46">
            <v>1337</v>
          </cell>
          <cell r="E46" t="str">
            <v>Pulkkalan Solmu</v>
          </cell>
          <cell r="F46">
            <v>43908.5</v>
          </cell>
          <cell r="G46" t="str">
            <v>Synt.nupo</v>
          </cell>
          <cell r="H46" t="str">
            <v>BH2F, POC, RP1F, TPF</v>
          </cell>
          <cell r="I46" t="str">
            <v>Pulkkalan Osma</v>
          </cell>
          <cell r="J46" t="str">
            <v>Si 2051</v>
          </cell>
          <cell r="K46" t="str">
            <v>ei voi päätellä</v>
          </cell>
          <cell r="L46" t="str">
            <v>Pulkkalan Hamppu</v>
          </cell>
          <cell r="M46" t="str">
            <v>2583 SiN</v>
          </cell>
          <cell r="N46" t="str">
            <v>Läkerol av Forsby</v>
          </cell>
          <cell r="O46" t="str">
            <v>SiN 746</v>
          </cell>
          <cell r="P46">
            <v>52</v>
          </cell>
          <cell r="Q46">
            <v>111</v>
          </cell>
          <cell r="R46">
            <v>398</v>
          </cell>
          <cell r="S46">
            <v>109</v>
          </cell>
          <cell r="T46">
            <v>654</v>
          </cell>
          <cell r="U46">
            <v>107</v>
          </cell>
          <cell r="V46">
            <v>102</v>
          </cell>
          <cell r="W46">
            <v>1</v>
          </cell>
          <cell r="X46">
            <v>103</v>
          </cell>
          <cell r="Y46">
            <v>109</v>
          </cell>
          <cell r="Z46">
            <v>116</v>
          </cell>
        </row>
        <row r="47">
          <cell r="C47" t="str">
            <v>FI000013640088-8</v>
          </cell>
          <cell r="D47">
            <v>1341</v>
          </cell>
          <cell r="E47" t="str">
            <v>Pulkkalan Sutki</v>
          </cell>
          <cell r="F47">
            <v>43922.5</v>
          </cell>
          <cell r="G47" t="str">
            <v>Nahkasarvet</v>
          </cell>
          <cell r="H47" t="str">
            <v>BH2F, POC, RP1F, TPF</v>
          </cell>
          <cell r="I47" t="str">
            <v>Pulkkalan Pummi</v>
          </cell>
          <cell r="J47" t="str">
            <v>SiN 2274</v>
          </cell>
          <cell r="K47" t="str">
            <v>ei voi päätellä</v>
          </cell>
          <cell r="L47" t="str">
            <v>Pulkkalan Neeti</v>
          </cell>
          <cell r="M47" t="str">
            <v>12337436 SiN</v>
          </cell>
          <cell r="N47" t="str">
            <v>Bar 5 P SA Evolution 418S</v>
          </cell>
          <cell r="O47" t="str">
            <v>SiN 86564</v>
          </cell>
          <cell r="P47">
            <v>48</v>
          </cell>
          <cell r="Q47">
            <v>106</v>
          </cell>
          <cell r="R47">
            <v>388</v>
          </cell>
          <cell r="S47">
            <v>113</v>
          </cell>
          <cell r="T47">
            <v>665</v>
          </cell>
          <cell r="U47">
            <v>114</v>
          </cell>
          <cell r="V47">
            <v>101</v>
          </cell>
          <cell r="W47">
            <v>14</v>
          </cell>
          <cell r="X47">
            <v>83</v>
          </cell>
          <cell r="Y47">
            <v>115</v>
          </cell>
          <cell r="Z47">
            <v>116</v>
          </cell>
        </row>
        <row r="48">
          <cell r="C48" t="str">
            <v>FI000013640089-1</v>
          </cell>
          <cell r="D48">
            <v>1342</v>
          </cell>
          <cell r="E48" t="str">
            <v>Pulkkalan Sysi</v>
          </cell>
          <cell r="F48">
            <v>43923.5</v>
          </cell>
          <cell r="G48" t="str">
            <v>Nupoutettu</v>
          </cell>
          <cell r="H48" t="str">
            <v>BH2F, POF, RP1F, TPF</v>
          </cell>
          <cell r="I48" t="str">
            <v>Pulkkalan Pummi</v>
          </cell>
          <cell r="J48" t="str">
            <v>SiN 2274</v>
          </cell>
          <cell r="K48" t="str">
            <v>ei voi päätellä</v>
          </cell>
          <cell r="L48" t="str">
            <v>Pulkkalan Marenki</v>
          </cell>
          <cell r="M48" t="str">
            <v>11970432 Si</v>
          </cell>
          <cell r="N48" t="str">
            <v>Auchorachan Wizard</v>
          </cell>
          <cell r="O48" t="str">
            <v>Si 86533</v>
          </cell>
          <cell r="P48">
            <v>49</v>
          </cell>
          <cell r="Q48">
            <v>112</v>
          </cell>
          <cell r="R48">
            <v>461</v>
          </cell>
          <cell r="S48">
            <v>125</v>
          </cell>
          <cell r="T48">
            <v>755</v>
          </cell>
          <cell r="U48">
            <v>123</v>
          </cell>
          <cell r="V48">
            <v>100</v>
          </cell>
          <cell r="W48">
            <v>21</v>
          </cell>
          <cell r="X48">
            <v>97</v>
          </cell>
          <cell r="Y48">
            <v>123</v>
          </cell>
          <cell r="Z48">
            <v>125</v>
          </cell>
        </row>
        <row r="49">
          <cell r="C49" t="str">
            <v>FI000013711637-5</v>
          </cell>
          <cell r="D49">
            <v>1637</v>
          </cell>
          <cell r="E49" t="str">
            <v>Normosan Saturnus</v>
          </cell>
          <cell r="F49">
            <v>43931.5</v>
          </cell>
          <cell r="G49" t="str">
            <v>Nahkasarvet</v>
          </cell>
          <cell r="H49" t="str">
            <v>BH2F, POC, RP1F</v>
          </cell>
          <cell r="I49" t="str">
            <v>Pulkkalan Nortti</v>
          </cell>
          <cell r="J49" t="str">
            <v>Si 1825</v>
          </cell>
          <cell r="K49" t="str">
            <v>Polveutuminen (DNA)</v>
          </cell>
          <cell r="L49" t="str">
            <v>Normosan Paloma</v>
          </cell>
          <cell r="M49" t="str">
            <v>3339 SiN</v>
          </cell>
          <cell r="N49" t="str">
            <v>Lahisten Majestic ET</v>
          </cell>
          <cell r="O49" t="str">
            <v>SiN 1868</v>
          </cell>
          <cell r="P49">
            <v>51</v>
          </cell>
          <cell r="Q49">
            <v>108</v>
          </cell>
          <cell r="R49">
            <v>403</v>
          </cell>
          <cell r="S49">
            <v>117</v>
          </cell>
          <cell r="T49">
            <v>708</v>
          </cell>
          <cell r="U49">
            <v>121</v>
          </cell>
          <cell r="V49">
            <v>108</v>
          </cell>
          <cell r="W49">
            <v>21</v>
          </cell>
          <cell r="X49">
            <v>101</v>
          </cell>
          <cell r="Y49">
            <v>120</v>
          </cell>
          <cell r="Z49">
            <v>120</v>
          </cell>
        </row>
        <row r="50">
          <cell r="C50" t="str">
            <v>FI000013711652-4</v>
          </cell>
          <cell r="D50">
            <v>1652</v>
          </cell>
          <cell r="E50" t="str">
            <v>Normosan Sampo</v>
          </cell>
          <cell r="F50">
            <v>43939.5</v>
          </cell>
          <cell r="G50" t="str">
            <v>Synt.nupo</v>
          </cell>
          <cell r="H50" t="str">
            <v>BH2F, POC, RP1F, TPF</v>
          </cell>
          <cell r="I50" t="str">
            <v>Pulkkalan Majava</v>
          </cell>
          <cell r="J50" t="str">
            <v>Si 1766</v>
          </cell>
          <cell r="K50" t="str">
            <v>Polveutuminen (DNA)</v>
          </cell>
          <cell r="L50" t="str">
            <v>Lahisten Norja</v>
          </cell>
          <cell r="M50" t="str">
            <v>2949 Si</v>
          </cell>
          <cell r="N50" t="str">
            <v>Lahisten Ihmemies ET</v>
          </cell>
          <cell r="O50" t="str">
            <v>SiN 1316</v>
          </cell>
          <cell r="P50">
            <v>37</v>
          </cell>
          <cell r="Q50">
            <v>91</v>
          </cell>
          <cell r="R50">
            <v>347</v>
          </cell>
          <cell r="S50">
            <v>95</v>
          </cell>
          <cell r="T50">
            <v>593</v>
          </cell>
          <cell r="U50">
            <v>98</v>
          </cell>
          <cell r="V50">
            <v>110</v>
          </cell>
          <cell r="W50">
            <v>4</v>
          </cell>
          <cell r="X50">
            <v>108</v>
          </cell>
          <cell r="Y50">
            <v>105</v>
          </cell>
          <cell r="Z50">
            <v>102</v>
          </cell>
        </row>
        <row r="51">
          <cell r="C51" t="str">
            <v>FI000013711662-1</v>
          </cell>
          <cell r="D51">
            <v>1662</v>
          </cell>
          <cell r="E51" t="str">
            <v>Normosan Seteli</v>
          </cell>
          <cell r="F51">
            <v>43943.5</v>
          </cell>
          <cell r="G51" t="str">
            <v>Nahkasarvet</v>
          </cell>
          <cell r="H51" t="str">
            <v>BH2F, POC, RP1F, TPF</v>
          </cell>
          <cell r="I51" t="str">
            <v>Räfbackens Dutter</v>
          </cell>
          <cell r="J51" t="str">
            <v>SiN 1963</v>
          </cell>
          <cell r="K51" t="str">
            <v>Polveutuminen (DNA)</v>
          </cell>
          <cell r="L51" t="str">
            <v>Lahisten Money</v>
          </cell>
          <cell r="M51" t="str">
            <v>3012 Si</v>
          </cell>
          <cell r="N51"/>
          <cell r="O51" t="str">
            <v>SiN 1544</v>
          </cell>
          <cell r="P51">
            <v>50</v>
          </cell>
          <cell r="Q51">
            <v>104</v>
          </cell>
          <cell r="R51">
            <v>330</v>
          </cell>
          <cell r="S51">
            <v>101</v>
          </cell>
          <cell r="T51">
            <v>592</v>
          </cell>
          <cell r="U51">
            <v>97</v>
          </cell>
          <cell r="V51">
            <v>93</v>
          </cell>
          <cell r="W51">
            <v>-7</v>
          </cell>
          <cell r="X51">
            <v>99</v>
          </cell>
          <cell r="Y51">
            <v>103</v>
          </cell>
          <cell r="Z51">
            <v>106</v>
          </cell>
        </row>
        <row r="52">
          <cell r="C52" t="str">
            <v>FI000013711670-2</v>
          </cell>
          <cell r="D52">
            <v>1670</v>
          </cell>
          <cell r="E52" t="str">
            <v>Normosan Sniper</v>
          </cell>
          <cell r="F52">
            <v>43952.5</v>
          </cell>
          <cell r="G52" t="str">
            <v>Synt.nupo</v>
          </cell>
          <cell r="H52" t="str">
            <v>BH2F, POS, RP1F, TPF</v>
          </cell>
          <cell r="I52" t="str">
            <v>Ia Croisee Tombo PP</v>
          </cell>
          <cell r="J52" t="str">
            <v>SiN 86599</v>
          </cell>
          <cell r="K52" t="str">
            <v>Polveutuminen (DNA)</v>
          </cell>
          <cell r="L52" t="str">
            <v>Lahisten Maanantai</v>
          </cell>
          <cell r="M52" t="str">
            <v>3003 Si</v>
          </cell>
          <cell r="N52" t="str">
            <v>Nimos av Rörum</v>
          </cell>
          <cell r="O52" t="str">
            <v>SiN 1055</v>
          </cell>
          <cell r="P52">
            <v>52</v>
          </cell>
          <cell r="Q52">
            <v>100</v>
          </cell>
          <cell r="R52">
            <v>365</v>
          </cell>
          <cell r="S52">
            <v>101</v>
          </cell>
          <cell r="T52">
            <v>649</v>
          </cell>
          <cell r="U52">
            <v>97</v>
          </cell>
          <cell r="V52">
            <v>88</v>
          </cell>
          <cell r="W52">
            <v>-3</v>
          </cell>
          <cell r="X52">
            <v>97</v>
          </cell>
          <cell r="Y52">
            <v>101</v>
          </cell>
          <cell r="Z52">
            <v>106</v>
          </cell>
        </row>
        <row r="53">
          <cell r="C53" t="str">
            <v>FI000013390099-6</v>
          </cell>
          <cell r="D53">
            <v>1203</v>
          </cell>
          <cell r="E53" t="str">
            <v>Hyttisen Rolf</v>
          </cell>
          <cell r="F53">
            <v>43935.5</v>
          </cell>
          <cell r="G53" t="str">
            <v>Nahkasarvet</v>
          </cell>
          <cell r="H53" t="str">
            <v>POC, RP1F</v>
          </cell>
          <cell r="I53" t="str">
            <v>T. Halva</v>
          </cell>
          <cell r="J53" t="str">
            <v>Li 2094</v>
          </cell>
          <cell r="K53" t="str">
            <v>ei voi päätellä</v>
          </cell>
          <cell r="L53" t="str">
            <v>Lyngheid</v>
          </cell>
          <cell r="M53"/>
          <cell r="N53" t="str">
            <v>T. Halva</v>
          </cell>
          <cell r="O53" t="str">
            <v>Li 2094</v>
          </cell>
          <cell r="P53">
            <v>38</v>
          </cell>
          <cell r="Q53">
            <v>82</v>
          </cell>
          <cell r="R53">
            <v>273</v>
          </cell>
          <cell r="S53">
            <v>89</v>
          </cell>
          <cell r="T53">
            <v>477</v>
          </cell>
          <cell r="U53">
            <v>90</v>
          </cell>
          <cell r="V53">
            <v>113</v>
          </cell>
          <cell r="W53">
            <v>2</v>
          </cell>
          <cell r="X53">
            <v>110</v>
          </cell>
          <cell r="Y53">
            <v>97</v>
          </cell>
          <cell r="Z53">
            <v>97</v>
          </cell>
        </row>
        <row r="54">
          <cell r="C54" t="str">
            <v>FI000013390105-0</v>
          </cell>
          <cell r="D54">
            <v>1209</v>
          </cell>
          <cell r="E54" t="str">
            <v>Hyttisen Rambutan</v>
          </cell>
          <cell r="F54">
            <v>43922.5</v>
          </cell>
          <cell r="G54" t="str">
            <v>Nahkasarvet</v>
          </cell>
          <cell r="H54" t="str">
            <v>POC, RP1F</v>
          </cell>
          <cell r="I54" t="str">
            <v>Y.Mökö</v>
          </cell>
          <cell r="J54" t="str">
            <v>Li 2275</v>
          </cell>
          <cell r="K54" t="str">
            <v>Polveutuminen (DNA)</v>
          </cell>
          <cell r="L54" t="str">
            <v>Nektariini</v>
          </cell>
          <cell r="M54" t="str">
            <v>12541746 Li</v>
          </cell>
          <cell r="N54" t="str">
            <v>T. Halva</v>
          </cell>
          <cell r="O54" t="str">
            <v>Li 2094</v>
          </cell>
          <cell r="P54">
            <v>42</v>
          </cell>
          <cell r="Q54">
            <v>102</v>
          </cell>
          <cell r="R54">
            <v>312</v>
          </cell>
          <cell r="S54">
            <v>107</v>
          </cell>
          <cell r="T54">
            <v>579</v>
          </cell>
          <cell r="U54">
            <v>115</v>
          </cell>
          <cell r="V54">
            <v>93</v>
          </cell>
          <cell r="W54">
            <v>17</v>
          </cell>
          <cell r="X54">
            <v>89</v>
          </cell>
          <cell r="Y54">
            <v>104</v>
          </cell>
          <cell r="Z54">
            <v>103</v>
          </cell>
        </row>
        <row r="55">
          <cell r="C55" t="str">
            <v>FI000013438721-7</v>
          </cell>
          <cell r="D55">
            <v>128</v>
          </cell>
          <cell r="E55" t="str">
            <v>Haukiniemen Romeo</v>
          </cell>
          <cell r="F55">
            <v>43902.5</v>
          </cell>
          <cell r="G55" t="str">
            <v>Nupoutettu</v>
          </cell>
          <cell r="H55" t="str">
            <v>POF, RP1F</v>
          </cell>
          <cell r="I55" t="str">
            <v>Empereur</v>
          </cell>
          <cell r="J55" t="str">
            <v>Li 85223</v>
          </cell>
          <cell r="K55" t="str">
            <v>päätelty</v>
          </cell>
          <cell r="L55" t="str">
            <v>H. Namu</v>
          </cell>
          <cell r="M55" t="str">
            <v>12588110 Li</v>
          </cell>
          <cell r="N55" t="str">
            <v>Matomäen Epo</v>
          </cell>
          <cell r="O55" t="str">
            <v>Li 2065</v>
          </cell>
          <cell r="P55">
            <v>43</v>
          </cell>
          <cell r="Q55">
            <v>96</v>
          </cell>
          <cell r="R55">
            <v>267</v>
          </cell>
          <cell r="S55">
            <v>85</v>
          </cell>
          <cell r="T55">
            <v>466</v>
          </cell>
          <cell r="U55">
            <v>79</v>
          </cell>
          <cell r="V55">
            <v>90</v>
          </cell>
          <cell r="W55">
            <v>-23</v>
          </cell>
          <cell r="X55">
            <v>104</v>
          </cell>
          <cell r="Y55">
            <v>86</v>
          </cell>
          <cell r="Z55">
            <v>105</v>
          </cell>
        </row>
        <row r="56">
          <cell r="C56" t="str">
            <v>FI000013438724-6</v>
          </cell>
          <cell r="D56">
            <v>131</v>
          </cell>
          <cell r="E56" t="str">
            <v>Haukiniemen Ruuti</v>
          </cell>
          <cell r="F56">
            <v>43905.5</v>
          </cell>
          <cell r="G56" t="str">
            <v>Nupoutettu</v>
          </cell>
          <cell r="H56" t="str">
            <v>POF, RP1F</v>
          </cell>
          <cell r="I56" t="str">
            <v>Favars</v>
          </cell>
          <cell r="J56" t="str">
            <v>Li 86000</v>
          </cell>
          <cell r="K56" t="str">
            <v>Polveutuminen (DNA)</v>
          </cell>
          <cell r="L56" t="str">
            <v>H. Nopsa</v>
          </cell>
          <cell r="M56" t="str">
            <v>12588118 Li</v>
          </cell>
          <cell r="N56" t="str">
            <v>H. Leppä</v>
          </cell>
          <cell r="O56" t="str">
            <v>Li 2310</v>
          </cell>
          <cell r="P56">
            <v>50</v>
          </cell>
          <cell r="Q56">
            <v>113</v>
          </cell>
          <cell r="R56">
            <v>355</v>
          </cell>
          <cell r="S56">
            <v>109</v>
          </cell>
          <cell r="T56">
            <v>610</v>
          </cell>
          <cell r="U56">
            <v>110</v>
          </cell>
          <cell r="V56">
            <v>105</v>
          </cell>
          <cell r="W56">
            <v>2</v>
          </cell>
          <cell r="X56">
            <v>100</v>
          </cell>
          <cell r="Y56">
            <v>110</v>
          </cell>
          <cell r="Z56">
            <v>108</v>
          </cell>
        </row>
        <row r="57">
          <cell r="C57" t="str">
            <v>FI000013438732-7</v>
          </cell>
          <cell r="D57">
            <v>139</v>
          </cell>
          <cell r="E57" t="str">
            <v>Haukiniemen Ramses</v>
          </cell>
          <cell r="F57">
            <v>43917.5</v>
          </cell>
          <cell r="G57" t="str">
            <v>Nupoutettu</v>
          </cell>
          <cell r="H57" t="str">
            <v>POF, RP1F</v>
          </cell>
          <cell r="I57" t="str">
            <v>Isle ET av Öiestad</v>
          </cell>
          <cell r="J57" t="str">
            <v>Li 86026</v>
          </cell>
          <cell r="K57" t="str">
            <v>Polveutuminen (DNA)</v>
          </cell>
          <cell r="L57" t="str">
            <v>H. Milja</v>
          </cell>
          <cell r="M57" t="str">
            <v>12049934 Li</v>
          </cell>
          <cell r="N57" t="str">
            <v>Matomäen Epo</v>
          </cell>
          <cell r="O57" t="str">
            <v>Li 2065</v>
          </cell>
          <cell r="P57">
            <v>45</v>
          </cell>
          <cell r="Q57">
            <v>107</v>
          </cell>
          <cell r="R57">
            <v>333</v>
          </cell>
          <cell r="S57">
            <v>101</v>
          </cell>
          <cell r="T57">
            <v>585</v>
          </cell>
          <cell r="U57">
            <v>101</v>
          </cell>
          <cell r="V57">
            <v>100</v>
          </cell>
          <cell r="W57">
            <v>-5</v>
          </cell>
          <cell r="X57">
            <v>90</v>
          </cell>
          <cell r="Y57">
            <v>107</v>
          </cell>
          <cell r="Z57" t="str">
            <v>**</v>
          </cell>
        </row>
        <row r="58">
          <cell r="C58" t="str">
            <v>FI000013605941-7</v>
          </cell>
          <cell r="D58">
            <v>5941</v>
          </cell>
          <cell r="E58" t="str">
            <v>Puhakkalan Rinssi</v>
          </cell>
          <cell r="F58">
            <v>43944.5</v>
          </cell>
          <cell r="G58" t="str">
            <v>Nupoutettu</v>
          </cell>
          <cell r="H58" t="str">
            <v>POF, RP1F</v>
          </cell>
          <cell r="I58" t="str">
            <v>H. Neon</v>
          </cell>
          <cell r="J58" t="str">
            <v>Li 2663</v>
          </cell>
          <cell r="K58" t="str">
            <v>Polveutuminen (DNA)</v>
          </cell>
          <cell r="L58" t="str">
            <v>Giida</v>
          </cell>
          <cell r="M58" t="str">
            <v>3842 Li</v>
          </cell>
          <cell r="N58" t="str">
            <v>Goldies Terence</v>
          </cell>
          <cell r="O58" t="str">
            <v>LiV 85936</v>
          </cell>
          <cell r="P58">
            <v>42</v>
          </cell>
          <cell r="Q58">
            <v>101</v>
          </cell>
          <cell r="R58">
            <v>303</v>
          </cell>
          <cell r="S58">
            <v>100</v>
          </cell>
          <cell r="T58">
            <v>573</v>
          </cell>
          <cell r="U58">
            <v>105</v>
          </cell>
          <cell r="V58">
            <v>110</v>
          </cell>
          <cell r="W58">
            <v>5</v>
          </cell>
          <cell r="X58">
            <v>98</v>
          </cell>
          <cell r="Y58">
            <v>102</v>
          </cell>
          <cell r="Z58">
            <v>106</v>
          </cell>
        </row>
        <row r="59">
          <cell r="C59" t="str">
            <v>FI000013605942-0</v>
          </cell>
          <cell r="D59">
            <v>5942</v>
          </cell>
          <cell r="E59" t="str">
            <v>Puhakkalan Romeo</v>
          </cell>
          <cell r="F59">
            <v>43948.5</v>
          </cell>
          <cell r="G59" t="str">
            <v>Nupoutettu</v>
          </cell>
          <cell r="H59" t="str">
            <v>POF, RP1F</v>
          </cell>
          <cell r="I59" t="str">
            <v>Y.Nakke</v>
          </cell>
          <cell r="J59" t="str">
            <v>Li 2424</v>
          </cell>
          <cell r="K59" t="str">
            <v>DNA-testattu</v>
          </cell>
          <cell r="L59" t="str">
            <v>Isabella</v>
          </cell>
          <cell r="M59"/>
          <cell r="N59" t="str">
            <v>Giscard av Arvidsgår</v>
          </cell>
          <cell r="O59" t="str">
            <v>Li 1833</v>
          </cell>
          <cell r="P59">
            <v>42</v>
          </cell>
          <cell r="Q59">
            <v>99</v>
          </cell>
          <cell r="R59">
            <v>321</v>
          </cell>
          <cell r="S59">
            <v>104</v>
          </cell>
          <cell r="T59">
            <v>554</v>
          </cell>
          <cell r="U59">
            <v>103</v>
          </cell>
          <cell r="V59">
            <v>102</v>
          </cell>
          <cell r="W59">
            <v>5</v>
          </cell>
          <cell r="X59">
            <v>102</v>
          </cell>
          <cell r="Y59">
            <v>100</v>
          </cell>
          <cell r="Z59">
            <v>106</v>
          </cell>
        </row>
        <row r="60">
          <cell r="C60" t="str">
            <v>FI000013605943-3</v>
          </cell>
          <cell r="D60">
            <v>5943</v>
          </cell>
          <cell r="E60" t="str">
            <v>Puhakkalan Rontti</v>
          </cell>
          <cell r="F60">
            <v>43950.5</v>
          </cell>
          <cell r="G60" t="str">
            <v>Nupoutettu</v>
          </cell>
          <cell r="H60" t="str">
            <v>POF, RP1F</v>
          </cell>
          <cell r="I60" t="str">
            <v>Y.Nakke</v>
          </cell>
          <cell r="J60" t="str">
            <v>Li 2424</v>
          </cell>
          <cell r="K60" t="str">
            <v>Polveutuminen (DNA)</v>
          </cell>
          <cell r="L60" t="str">
            <v>Hertta</v>
          </cell>
          <cell r="M60" t="str">
            <v>3599 Li</v>
          </cell>
          <cell r="N60" t="str">
            <v>M-P Elvis</v>
          </cell>
          <cell r="O60" t="str">
            <v>Li 1682</v>
          </cell>
          <cell r="P60">
            <v>53</v>
          </cell>
          <cell r="Q60">
            <v>121</v>
          </cell>
          <cell r="R60">
            <v>354</v>
          </cell>
          <cell r="S60">
            <v>114</v>
          </cell>
          <cell r="T60">
            <v>605</v>
          </cell>
          <cell r="U60">
            <v>115</v>
          </cell>
          <cell r="V60">
            <v>109</v>
          </cell>
          <cell r="W60">
            <v>2</v>
          </cell>
          <cell r="X60">
            <v>91</v>
          </cell>
          <cell r="Y60">
            <v>115</v>
          </cell>
          <cell r="Z60">
            <v>106</v>
          </cell>
        </row>
        <row r="61">
          <cell r="C61" t="str">
            <v>FI000013605945-9</v>
          </cell>
          <cell r="D61">
            <v>5945</v>
          </cell>
          <cell r="E61" t="str">
            <v>Puhakkalan Rairai</v>
          </cell>
          <cell r="F61">
            <v>43962.5</v>
          </cell>
          <cell r="G61" t="str">
            <v>Nupoutettu</v>
          </cell>
          <cell r="H61" t="str">
            <v>POF, RP1F</v>
          </cell>
          <cell r="I61" t="str">
            <v>H. Neon</v>
          </cell>
          <cell r="J61" t="str">
            <v>Li 2663</v>
          </cell>
          <cell r="K61" t="str">
            <v>DNA-testattu</v>
          </cell>
          <cell r="L61" t="str">
            <v>Oioi</v>
          </cell>
          <cell r="M61"/>
          <cell r="N61" t="str">
            <v>Y.Nakke</v>
          </cell>
          <cell r="O61" t="str">
            <v>Li 2424</v>
          </cell>
          <cell r="P61">
            <v>42</v>
          </cell>
          <cell r="Q61">
            <v>104</v>
          </cell>
          <cell r="R61">
            <v>312</v>
          </cell>
          <cell r="S61">
            <v>103</v>
          </cell>
          <cell r="T61">
            <v>572</v>
          </cell>
          <cell r="U61">
            <v>106</v>
          </cell>
          <cell r="V61">
            <v>110</v>
          </cell>
          <cell r="W61">
            <v>4</v>
          </cell>
          <cell r="X61">
            <v>98</v>
          </cell>
          <cell r="Y61">
            <v>107</v>
          </cell>
          <cell r="Z61">
            <v>108</v>
          </cell>
        </row>
        <row r="62">
          <cell r="C62" t="str">
            <v>FI000013605946-2</v>
          </cell>
          <cell r="D62">
            <v>5946</v>
          </cell>
          <cell r="E62" t="str">
            <v>Puhakkala Reppuheppu</v>
          </cell>
          <cell r="F62">
            <v>43969.5</v>
          </cell>
          <cell r="G62" t="str">
            <v>Nupoutettu</v>
          </cell>
          <cell r="H62" t="str">
            <v>POF, RP1F</v>
          </cell>
          <cell r="I62" t="str">
            <v>H. Neon</v>
          </cell>
          <cell r="J62" t="str">
            <v>Li 2663</v>
          </cell>
          <cell r="K62" t="str">
            <v>DNA-testattu</v>
          </cell>
          <cell r="L62" t="str">
            <v>Feijatar</v>
          </cell>
          <cell r="M62"/>
          <cell r="N62" t="str">
            <v>Isomäen Bellot</v>
          </cell>
          <cell r="O62" t="str">
            <v>Li 1157</v>
          </cell>
          <cell r="P62">
            <v>42</v>
          </cell>
          <cell r="Q62">
            <v>94</v>
          </cell>
          <cell r="R62">
            <v>280</v>
          </cell>
          <cell r="S62">
            <v>91</v>
          </cell>
          <cell r="T62">
            <v>589</v>
          </cell>
          <cell r="U62">
            <v>100</v>
          </cell>
          <cell r="V62">
            <v>114</v>
          </cell>
          <cell r="W62">
            <v>3</v>
          </cell>
          <cell r="X62">
            <v>101</v>
          </cell>
          <cell r="Y62">
            <v>103</v>
          </cell>
          <cell r="Z62">
            <v>107</v>
          </cell>
        </row>
        <row r="63">
          <cell r="C63" t="str">
            <v>FI000013605948-8</v>
          </cell>
          <cell r="D63">
            <v>5948</v>
          </cell>
          <cell r="E63" t="str">
            <v>Puhakkalan Ressu</v>
          </cell>
          <cell r="F63">
            <v>43969.5</v>
          </cell>
          <cell r="G63" t="str">
            <v>Nupoutettu</v>
          </cell>
          <cell r="H63" t="str">
            <v>POF, RP1F</v>
          </cell>
          <cell r="I63" t="str">
            <v>H. Neon</v>
          </cell>
          <cell r="J63" t="str">
            <v>Li 2663</v>
          </cell>
          <cell r="K63" t="str">
            <v>DNA-testattu</v>
          </cell>
          <cell r="L63" t="str">
            <v>Ontilooppi</v>
          </cell>
          <cell r="M63" t="str">
            <v>12794549 Li</v>
          </cell>
          <cell r="N63" t="str">
            <v>Y.Nakke</v>
          </cell>
          <cell r="O63" t="str">
            <v>Li 2424</v>
          </cell>
          <cell r="P63">
            <v>45</v>
          </cell>
          <cell r="Q63">
            <v>110</v>
          </cell>
          <cell r="R63">
            <v>282</v>
          </cell>
          <cell r="S63">
            <v>103</v>
          </cell>
          <cell r="T63">
            <v>538</v>
          </cell>
          <cell r="U63">
            <v>106</v>
          </cell>
          <cell r="V63">
            <v>112</v>
          </cell>
          <cell r="W63">
            <v>-1</v>
          </cell>
          <cell r="X63">
            <v>86</v>
          </cell>
          <cell r="Y63">
            <v>108</v>
          </cell>
          <cell r="Z63">
            <v>105</v>
          </cell>
        </row>
        <row r="64">
          <cell r="C64" t="str">
            <v>FI000013605951-4</v>
          </cell>
          <cell r="D64">
            <v>5951</v>
          </cell>
          <cell r="E64" t="str">
            <v>Puhakkalan RioCola</v>
          </cell>
          <cell r="F64">
            <v>43976.5</v>
          </cell>
          <cell r="G64" t="str">
            <v>Nupoutettu</v>
          </cell>
          <cell r="H64" t="str">
            <v>POF, RP1F</v>
          </cell>
          <cell r="I64" t="str">
            <v>H. Neon</v>
          </cell>
          <cell r="J64" t="str">
            <v>Li 2663</v>
          </cell>
          <cell r="K64" t="str">
            <v>DNA-testattu</v>
          </cell>
          <cell r="L64" t="str">
            <v>Jaffa</v>
          </cell>
          <cell r="M64" t="str">
            <v>3846 Li</v>
          </cell>
          <cell r="N64" t="str">
            <v>H. Eppu</v>
          </cell>
          <cell r="O64" t="str">
            <v>Li 1711</v>
          </cell>
          <cell r="P64">
            <v>45</v>
          </cell>
          <cell r="Q64">
            <v>103</v>
          </cell>
          <cell r="R64">
            <v>284</v>
          </cell>
          <cell r="S64">
            <v>95</v>
          </cell>
          <cell r="T64">
            <v>561</v>
          </cell>
          <cell r="U64">
            <v>100</v>
          </cell>
          <cell r="V64">
            <v>112</v>
          </cell>
          <cell r="W64">
            <v>-4</v>
          </cell>
          <cell r="X64">
            <v>95</v>
          </cell>
          <cell r="Y64">
            <v>108</v>
          </cell>
          <cell r="Z64">
            <v>110</v>
          </cell>
        </row>
        <row r="65">
          <cell r="C65" t="str">
            <v>FI000013647051-7</v>
          </cell>
          <cell r="D65">
            <v>7051</v>
          </cell>
          <cell r="E65" t="str">
            <v>KK Strall</v>
          </cell>
          <cell r="F65">
            <v>43903.5</v>
          </cell>
          <cell r="G65" t="str">
            <v>Nupoutettu</v>
          </cell>
          <cell r="H65" t="str">
            <v>BH2F, POF, RP1F, TPF</v>
          </cell>
          <cell r="I65" t="str">
            <v>VB Trall</v>
          </cell>
          <cell r="J65" t="str">
            <v>Si 86576</v>
          </cell>
          <cell r="K65" t="str">
            <v>Polveutuminen (DNA)</v>
          </cell>
          <cell r="L65" t="str">
            <v>Hosiken Nuotti</v>
          </cell>
          <cell r="M65" t="str">
            <v>3330 SiN</v>
          </cell>
          <cell r="N65" t="str">
            <v>Turbo av Åbuen</v>
          </cell>
          <cell r="O65" t="str">
            <v>SiN 1662</v>
          </cell>
          <cell r="P65">
            <v>47</v>
          </cell>
          <cell r="Q65">
            <v>106</v>
          </cell>
          <cell r="R65">
            <v>321</v>
          </cell>
          <cell r="S65">
            <v>106</v>
          </cell>
          <cell r="T65">
            <v>514</v>
          </cell>
          <cell r="U65">
            <v>99</v>
          </cell>
          <cell r="V65">
            <v>92</v>
          </cell>
          <cell r="W65">
            <v>-5</v>
          </cell>
          <cell r="X65">
            <v>90</v>
          </cell>
          <cell r="Y65">
            <v>98</v>
          </cell>
          <cell r="Z65">
            <v>102</v>
          </cell>
        </row>
        <row r="66">
          <cell r="C66" t="str">
            <v>FI000013703183-2</v>
          </cell>
          <cell r="D66">
            <v>8</v>
          </cell>
          <cell r="E66" t="str">
            <v>Kestin Simppu</v>
          </cell>
          <cell r="F66">
            <v>43924.5</v>
          </cell>
          <cell r="G66" t="str">
            <v>Synt.nupo</v>
          </cell>
          <cell r="H66" t="str">
            <v>CPC, POF, RP1F</v>
          </cell>
          <cell r="I66" t="str">
            <v>KESTIN NOPPA</v>
          </cell>
          <cell r="J66" t="str">
            <v>Li 2707</v>
          </cell>
          <cell r="K66" t="str">
            <v>ei voi päätellä</v>
          </cell>
          <cell r="L66" t="str">
            <v>KESTIN JETTA</v>
          </cell>
          <cell r="M66" t="str">
            <v>3684 LiN</v>
          </cell>
          <cell r="N66" t="str">
            <v>Syrjämäen Catoet</v>
          </cell>
          <cell r="O66" t="str">
            <v>LiN 1281</v>
          </cell>
          <cell r="P66">
            <v>51</v>
          </cell>
          <cell r="Q66">
            <v>98</v>
          </cell>
          <cell r="R66">
            <v>318</v>
          </cell>
          <cell r="S66">
            <v>101</v>
          </cell>
          <cell r="T66">
            <v>615</v>
          </cell>
          <cell r="U66">
            <v>104</v>
          </cell>
          <cell r="V66">
            <v>106</v>
          </cell>
          <cell r="W66">
            <v>6</v>
          </cell>
          <cell r="X66">
            <v>94</v>
          </cell>
          <cell r="Y66">
            <v>104</v>
          </cell>
          <cell r="Z66">
            <v>94</v>
          </cell>
        </row>
        <row r="67">
          <cell r="C67" t="str">
            <v>FI000013711642-7</v>
          </cell>
          <cell r="D67">
            <v>1642</v>
          </cell>
          <cell r="E67" t="str">
            <v>Normosan Spartacus</v>
          </cell>
          <cell r="F67">
            <v>43934.5</v>
          </cell>
          <cell r="G67" t="str">
            <v>Synt.nupo</v>
          </cell>
          <cell r="H67" t="str">
            <v>BH2F, POS, RP1F, TPF</v>
          </cell>
          <cell r="I67" t="str">
            <v>Räfbackens Dutter</v>
          </cell>
          <cell r="J67" t="str">
            <v>SiN 1963</v>
          </cell>
          <cell r="K67" t="str">
            <v>Polveutuminen (DNA)</v>
          </cell>
          <cell r="L67" t="str">
            <v>Lahisten Marmaris</v>
          </cell>
          <cell r="M67" t="str">
            <v>3005 Si</v>
          </cell>
          <cell r="N67" t="str">
            <v>Nalle av Åbuen</v>
          </cell>
          <cell r="O67" t="str">
            <v>SiN 1047</v>
          </cell>
          <cell r="P67">
            <v>60</v>
          </cell>
          <cell r="Q67">
            <v>119</v>
          </cell>
          <cell r="R67">
            <v>426</v>
          </cell>
          <cell r="S67">
            <v>122</v>
          </cell>
          <cell r="T67">
            <v>678</v>
          </cell>
          <cell r="U67">
            <v>120</v>
          </cell>
          <cell r="V67">
            <v>104</v>
          </cell>
          <cell r="W67">
            <v>11</v>
          </cell>
          <cell r="X67">
            <v>90</v>
          </cell>
          <cell r="Y67">
            <v>123</v>
          </cell>
          <cell r="Z67">
            <v>110</v>
          </cell>
        </row>
        <row r="68">
          <cell r="C68" t="str">
            <v>FI000013711648-5</v>
          </cell>
          <cell r="D68">
            <v>1648</v>
          </cell>
          <cell r="E68" t="str">
            <v>Normosan Sean</v>
          </cell>
          <cell r="F68">
            <v>43936.5</v>
          </cell>
          <cell r="G68" t="str">
            <v>Synt.nupo</v>
          </cell>
          <cell r="H68" t="str">
            <v>BH2F, POS, RP1F, TPF</v>
          </cell>
          <cell r="I68" t="str">
            <v>Räfbackens Dutter</v>
          </cell>
          <cell r="J68" t="str">
            <v>SiN 1963</v>
          </cell>
          <cell r="K68" t="str">
            <v>Polveutuminen (DNA)</v>
          </cell>
          <cell r="L68" t="str">
            <v>Lahisten Mali</v>
          </cell>
          <cell r="M68" t="str">
            <v>3048 Si</v>
          </cell>
          <cell r="N68" t="str">
            <v>Orang av Stegatorp</v>
          </cell>
          <cell r="O68" t="str">
            <v>SiN 1279</v>
          </cell>
          <cell r="P68">
            <v>56</v>
          </cell>
          <cell r="Q68">
            <v>113</v>
          </cell>
          <cell r="R68">
            <v>401</v>
          </cell>
          <cell r="S68">
            <v>117</v>
          </cell>
          <cell r="T68">
            <v>704</v>
          </cell>
          <cell r="U68">
            <v>113</v>
          </cell>
          <cell r="V68">
            <v>101</v>
          </cell>
          <cell r="W68">
            <v>7</v>
          </cell>
          <cell r="X68">
            <v>96</v>
          </cell>
          <cell r="Y68">
            <v>116</v>
          </cell>
          <cell r="Z68">
            <v>108</v>
          </cell>
        </row>
        <row r="69">
          <cell r="C69" t="str">
            <v>FI000013711657-9</v>
          </cell>
          <cell r="D69">
            <v>1657</v>
          </cell>
          <cell r="E69" t="str">
            <v>Normosan Salomon</v>
          </cell>
          <cell r="F69">
            <v>43941.5</v>
          </cell>
          <cell r="G69" t="str">
            <v>Synt.nupo</v>
          </cell>
          <cell r="H69" t="str">
            <v>BH2F, POC, RP1F, TPF</v>
          </cell>
          <cell r="I69" t="str">
            <v>Pulkkalan Majava</v>
          </cell>
          <cell r="J69" t="str">
            <v>Si 1766</v>
          </cell>
          <cell r="K69" t="str">
            <v>Polveutuminen (DNA)</v>
          </cell>
          <cell r="L69" t="str">
            <v>Lahisten O' melody</v>
          </cell>
          <cell r="M69" t="str">
            <v>2999 Si</v>
          </cell>
          <cell r="N69" t="str">
            <v>Lahisten Lord ET</v>
          </cell>
          <cell r="O69" t="str">
            <v>SiN 1863</v>
          </cell>
          <cell r="P69">
            <v>47</v>
          </cell>
          <cell r="Q69">
            <v>99</v>
          </cell>
          <cell r="R69">
            <v>374</v>
          </cell>
          <cell r="S69">
            <v>100</v>
          </cell>
          <cell r="T69">
            <v>693</v>
          </cell>
          <cell r="U69">
            <v>99</v>
          </cell>
          <cell r="V69">
            <v>99</v>
          </cell>
          <cell r="W69">
            <v>0</v>
          </cell>
          <cell r="X69">
            <v>103</v>
          </cell>
          <cell r="Y69">
            <v>103</v>
          </cell>
          <cell r="Z69">
            <v>108</v>
          </cell>
        </row>
        <row r="70">
          <cell r="C70" t="str">
            <v>FI000013713681-8</v>
          </cell>
          <cell r="D70">
            <v>143</v>
          </cell>
          <cell r="E70" t="str">
            <v>Haukiniemen Rölli</v>
          </cell>
          <cell r="F70">
            <v>43924.5</v>
          </cell>
          <cell r="G70" t="str">
            <v>Nahkasarvet</v>
          </cell>
          <cell r="H70" t="str">
            <v>POC, RP1F</v>
          </cell>
          <cell r="I70" t="str">
            <v>Jovial av Utgårdströen</v>
          </cell>
          <cell r="J70" t="str">
            <v>LiN 86027</v>
          </cell>
          <cell r="K70" t="str">
            <v>Polveutuminen (DNA)</v>
          </cell>
          <cell r="L70" t="str">
            <v>H. Madonna</v>
          </cell>
          <cell r="M70" t="str">
            <v>12049933 Li</v>
          </cell>
          <cell r="N70" t="str">
            <v>Matomäen Epo</v>
          </cell>
          <cell r="O70" t="str">
            <v>Li 2065</v>
          </cell>
          <cell r="P70">
            <v>46</v>
          </cell>
          <cell r="Q70">
            <v>115</v>
          </cell>
          <cell r="R70">
            <v>381</v>
          </cell>
          <cell r="S70">
            <v>119</v>
          </cell>
          <cell r="T70">
            <v>626</v>
          </cell>
          <cell r="U70">
            <v>117</v>
          </cell>
          <cell r="V70">
            <v>96</v>
          </cell>
          <cell r="W70">
            <v>11</v>
          </cell>
          <cell r="X70">
            <v>84</v>
          </cell>
          <cell r="Y70">
            <v>114</v>
          </cell>
          <cell r="Z70" t="str">
            <v>**</v>
          </cell>
        </row>
        <row r="71">
          <cell r="C71" t="str">
            <v>FI000013310399-7</v>
          </cell>
          <cell r="D71">
            <v>0</v>
          </cell>
          <cell r="E71" t="str">
            <v>Ohra-ahon Sokka</v>
          </cell>
          <cell r="F71">
            <v>43890.5</v>
          </cell>
          <cell r="G71" t="str">
            <v>Synt.nupo</v>
          </cell>
          <cell r="H71" t="str">
            <v>MSUC, POS, RP1F</v>
          </cell>
          <cell r="I71" t="str">
            <v>Ohra-ahon Opirus</v>
          </cell>
          <cell r="J71" t="str">
            <v>HfN 5026</v>
          </cell>
          <cell r="K71" t="str">
            <v>Polveutuminen (DNA)</v>
          </cell>
          <cell r="L71" t="str">
            <v>Ohra-ahon Puolukka</v>
          </cell>
          <cell r="M71"/>
          <cell r="N71" t="str">
            <v>Square-D Tortuga 953T</v>
          </cell>
          <cell r="O71" t="str">
            <v>HfN 88975</v>
          </cell>
          <cell r="P71">
            <v>37</v>
          </cell>
          <cell r="Q71">
            <v>85</v>
          </cell>
          <cell r="R71">
            <v>294</v>
          </cell>
          <cell r="S71">
            <v>105</v>
          </cell>
          <cell r="T71">
            <v>538</v>
          </cell>
          <cell r="U71">
            <v>105</v>
          </cell>
          <cell r="V71">
            <v>105</v>
          </cell>
          <cell r="W71">
            <v>19</v>
          </cell>
          <cell r="X71">
            <v>117</v>
          </cell>
          <cell r="Y71">
            <v>109</v>
          </cell>
          <cell r="Z71">
            <v>116</v>
          </cell>
        </row>
        <row r="72">
          <cell r="C72" t="str">
            <v>FI000013310400-6</v>
          </cell>
          <cell r="D72">
            <v>0</v>
          </cell>
          <cell r="E72" t="str">
            <v>Ohra-ahon Sikuri</v>
          </cell>
          <cell r="F72">
            <v>43890.5</v>
          </cell>
          <cell r="G72" t="str">
            <v>Synt.nupo</v>
          </cell>
          <cell r="H72" t="str">
            <v>MDF, POS, RP1F</v>
          </cell>
          <cell r="I72" t="str">
            <v>Moeskaer Samson</v>
          </cell>
          <cell r="J72" t="str">
            <v>HfN 89001</v>
          </cell>
          <cell r="K72" t="str">
            <v>Polveutuminen (DNA)</v>
          </cell>
          <cell r="L72" t="str">
            <v>O. Jasmiini</v>
          </cell>
          <cell r="M72" t="str">
            <v>12842 HfN</v>
          </cell>
          <cell r="N72" t="str">
            <v>NBG 69T The Wonderer 36R ET 3W</v>
          </cell>
          <cell r="O72" t="str">
            <v>HfN 88923</v>
          </cell>
          <cell r="P72">
            <v>49</v>
          </cell>
          <cell r="Q72">
            <v>113</v>
          </cell>
          <cell r="R72">
            <v>324</v>
          </cell>
          <cell r="S72">
            <v>119</v>
          </cell>
          <cell r="T72">
            <v>558</v>
          </cell>
          <cell r="U72">
            <v>113</v>
          </cell>
          <cell r="V72">
            <v>95</v>
          </cell>
          <cell r="W72">
            <v>8</v>
          </cell>
          <cell r="X72">
            <v>78</v>
          </cell>
          <cell r="Y72">
            <v>109</v>
          </cell>
          <cell r="Z72">
            <v>112</v>
          </cell>
        </row>
        <row r="73">
          <cell r="C73" t="str">
            <v>FI000013430914-3</v>
          </cell>
          <cell r="D73">
            <v>914</v>
          </cell>
          <cell r="E73" t="str">
            <v>Alakedon Saskatoon</v>
          </cell>
          <cell r="F73">
            <v>43936.5</v>
          </cell>
          <cell r="G73" t="str">
            <v>Synt.nupo</v>
          </cell>
          <cell r="H73" t="str">
            <v>POS, RP1F</v>
          </cell>
          <cell r="I73" t="str">
            <v>Alakedon Ohjus</v>
          </cell>
          <cell r="J73" t="str">
            <v>Ab 3560</v>
          </cell>
          <cell r="K73" t="str">
            <v>Polveutuminen (DNA)</v>
          </cell>
          <cell r="L73" t="str">
            <v>KESTIN MANSIKKI</v>
          </cell>
          <cell r="M73" t="str">
            <v>7394 Ab</v>
          </cell>
          <cell r="N73" t="str">
            <v>K.KAPTEENI ET</v>
          </cell>
          <cell r="O73" t="str">
            <v>Ab 2933</v>
          </cell>
          <cell r="P73">
            <v>42</v>
          </cell>
          <cell r="Q73">
            <v>112</v>
          </cell>
          <cell r="R73">
            <v>381</v>
          </cell>
          <cell r="S73">
            <v>122</v>
          </cell>
          <cell r="T73">
            <v>672</v>
          </cell>
          <cell r="U73">
            <v>125</v>
          </cell>
          <cell r="V73">
            <v>91</v>
          </cell>
          <cell r="W73">
            <v>23</v>
          </cell>
          <cell r="X73">
            <v>83</v>
          </cell>
          <cell r="Y73">
            <v>117</v>
          </cell>
          <cell r="Z73">
            <v>111</v>
          </cell>
        </row>
        <row r="74">
          <cell r="C74" t="str">
            <v>FI000013645153-6</v>
          </cell>
          <cell r="D74">
            <v>2186</v>
          </cell>
          <cell r="E74" t="str">
            <v>Vehkaojan Skywalker</v>
          </cell>
          <cell r="F74">
            <v>43908.5</v>
          </cell>
          <cell r="G74" t="str">
            <v>Synt.nupo</v>
          </cell>
          <cell r="H74" t="str">
            <v>POS, RP1F</v>
          </cell>
          <cell r="I74" t="str">
            <v>D Capital Gains B487</v>
          </cell>
          <cell r="J74" t="str">
            <v>Ab 87511</v>
          </cell>
          <cell r="K74" t="str">
            <v>Polveutuminen (DNA)</v>
          </cell>
          <cell r="L74" t="str">
            <v>Janita</v>
          </cell>
          <cell r="M74" t="str">
            <v>6944 Ab</v>
          </cell>
          <cell r="N74" t="str">
            <v>Rauhalan V.S.O.P.</v>
          </cell>
          <cell r="O74" t="str">
            <v>Ab 1613</v>
          </cell>
          <cell r="P74">
            <v>45</v>
          </cell>
          <cell r="Q74">
            <v>111</v>
          </cell>
          <cell r="R74">
            <v>320</v>
          </cell>
          <cell r="S74">
            <v>104</v>
          </cell>
          <cell r="T74">
            <v>578</v>
          </cell>
          <cell r="U74">
            <v>106</v>
          </cell>
          <cell r="V74">
            <v>109</v>
          </cell>
          <cell r="W74">
            <v>-2</v>
          </cell>
          <cell r="X74">
            <v>97</v>
          </cell>
          <cell r="Y74">
            <v>109</v>
          </cell>
          <cell r="Z74">
            <v>104</v>
          </cell>
        </row>
        <row r="75">
          <cell r="C75" t="str">
            <v>FI000013645156-5</v>
          </cell>
          <cell r="D75">
            <v>2189</v>
          </cell>
          <cell r="E75" t="str">
            <v>Vehkaojan Sissi</v>
          </cell>
          <cell r="F75">
            <v>43914.5</v>
          </cell>
          <cell r="G75" t="str">
            <v>Synt.nupo</v>
          </cell>
          <cell r="H75" t="str">
            <v>POS, RP1F</v>
          </cell>
          <cell r="I75" t="str">
            <v>PR.MAJID_ESC.</v>
          </cell>
          <cell r="J75" t="str">
            <v>Ab 3116</v>
          </cell>
          <cell r="K75" t="str">
            <v>Polveutuminen (DNA)</v>
          </cell>
          <cell r="L75" t="str">
            <v>Passi</v>
          </cell>
          <cell r="M75" t="str">
            <v>12992971 Ab</v>
          </cell>
          <cell r="N75" t="str">
            <v>Männistön Nappa</v>
          </cell>
          <cell r="O75" t="str">
            <v>Ab 3249</v>
          </cell>
          <cell r="P75">
            <v>37</v>
          </cell>
          <cell r="Q75">
            <v>87</v>
          </cell>
          <cell r="R75">
            <v>315</v>
          </cell>
          <cell r="S75">
            <v>92</v>
          </cell>
          <cell r="T75">
            <v>549</v>
          </cell>
          <cell r="U75">
            <v>90</v>
          </cell>
          <cell r="V75">
            <v>108</v>
          </cell>
          <cell r="W75">
            <v>-2</v>
          </cell>
          <cell r="X75">
            <v>125</v>
          </cell>
          <cell r="Y75">
            <v>99</v>
          </cell>
          <cell r="Z75">
            <v>97</v>
          </cell>
        </row>
        <row r="76">
          <cell r="C76" t="str">
            <v>FI000013645157-8</v>
          </cell>
          <cell r="D76">
            <v>2190</v>
          </cell>
          <cell r="E76" t="str">
            <v>Vehkaojan Sagreb</v>
          </cell>
          <cell r="F76">
            <v>43913.5</v>
          </cell>
          <cell r="G76" t="str">
            <v>Synt.nupo</v>
          </cell>
          <cell r="H76" t="str">
            <v>POS, RP1F</v>
          </cell>
          <cell r="I76" t="str">
            <v>Quaker Hill Assurance 3N34</v>
          </cell>
          <cell r="J76" t="str">
            <v>Ab 87490</v>
          </cell>
          <cell r="K76" t="str">
            <v>Polveutuminen (DNA)</v>
          </cell>
          <cell r="L76" t="str">
            <v>Vehkaojan Manitoba</v>
          </cell>
          <cell r="M76" t="str">
            <v>7824 Ab</v>
          </cell>
          <cell r="N76" t="str">
            <v>Vapola Ironmade</v>
          </cell>
          <cell r="O76" t="str">
            <v>AbV 2567</v>
          </cell>
          <cell r="P76">
            <v>45</v>
          </cell>
          <cell r="Q76">
            <v>104</v>
          </cell>
          <cell r="R76">
            <v>359</v>
          </cell>
          <cell r="S76">
            <v>113</v>
          </cell>
          <cell r="T76">
            <v>637</v>
          </cell>
          <cell r="U76">
            <v>115</v>
          </cell>
          <cell r="V76">
            <v>100</v>
          </cell>
          <cell r="W76">
            <v>16</v>
          </cell>
          <cell r="X76">
            <v>95</v>
          </cell>
          <cell r="Y76">
            <v>113</v>
          </cell>
          <cell r="Z76">
            <v>104</v>
          </cell>
        </row>
        <row r="77">
          <cell r="C77" t="str">
            <v>FI000013645164-6</v>
          </cell>
          <cell r="D77">
            <v>2197</v>
          </cell>
          <cell r="E77" t="str">
            <v>Vehkaojan Simeoni</v>
          </cell>
          <cell r="F77">
            <v>43929.5</v>
          </cell>
          <cell r="G77" t="str">
            <v>Synt.nupo</v>
          </cell>
          <cell r="H77" t="str">
            <v>POS, RP1F</v>
          </cell>
          <cell r="I77" t="str">
            <v>Quaker Hill Dead Center</v>
          </cell>
          <cell r="J77" t="str">
            <v>Ab 87489</v>
          </cell>
          <cell r="K77" t="str">
            <v>Polveutuminen (DNA)</v>
          </cell>
          <cell r="L77" t="str">
            <v>Vehkaojan Kabaree</v>
          </cell>
          <cell r="M77" t="str">
            <v>7419 Ab</v>
          </cell>
          <cell r="N77" t="str">
            <v>Rauhalan V.S.O.P.</v>
          </cell>
          <cell r="O77" t="str">
            <v>Ab 1613</v>
          </cell>
          <cell r="P77">
            <v>41</v>
          </cell>
          <cell r="Q77">
            <v>103</v>
          </cell>
          <cell r="R77">
            <v>335</v>
          </cell>
          <cell r="S77">
            <v>108</v>
          </cell>
          <cell r="T77">
            <v>530</v>
          </cell>
          <cell r="U77">
            <v>101</v>
          </cell>
          <cell r="V77">
            <v>93</v>
          </cell>
          <cell r="W77">
            <v>0</v>
          </cell>
          <cell r="X77">
            <v>110</v>
          </cell>
          <cell r="Y77">
            <v>104</v>
          </cell>
          <cell r="Z77">
            <v>95</v>
          </cell>
        </row>
        <row r="78">
          <cell r="C78" t="str">
            <v>FI000013648899-4</v>
          </cell>
          <cell r="D78">
            <v>0</v>
          </cell>
          <cell r="E78" t="str">
            <v>Ohra-ahon Severus</v>
          </cell>
          <cell r="F78">
            <v>43891.5</v>
          </cell>
          <cell r="G78" t="str">
            <v>Synt.nupo</v>
          </cell>
          <cell r="H78" t="str">
            <v>MSUF, POC, RP1F</v>
          </cell>
          <cell r="I78" t="str">
            <v>Ohra-ahon Opirus</v>
          </cell>
          <cell r="J78" t="str">
            <v>HfN 5026</v>
          </cell>
          <cell r="K78" t="str">
            <v>Polveutuminen (DNA)</v>
          </cell>
          <cell r="L78" t="str">
            <v>Ohra-ahon Penelope</v>
          </cell>
          <cell r="M78"/>
          <cell r="N78" t="str">
            <v>Burnside Rib Eye 13Z</v>
          </cell>
          <cell r="O78" t="str">
            <v>HfN 88984</v>
          </cell>
          <cell r="P78">
            <v>37</v>
          </cell>
          <cell r="Q78">
            <v>85</v>
          </cell>
          <cell r="R78">
            <v>289</v>
          </cell>
          <cell r="S78">
            <v>101</v>
          </cell>
          <cell r="T78">
            <v>527</v>
          </cell>
          <cell r="U78">
            <v>99</v>
          </cell>
          <cell r="V78">
            <v>104</v>
          </cell>
          <cell r="W78">
            <v>12</v>
          </cell>
          <cell r="X78">
            <v>112</v>
          </cell>
          <cell r="Y78">
            <v>102</v>
          </cell>
          <cell r="Z78">
            <v>112</v>
          </cell>
        </row>
        <row r="79">
          <cell r="C79" t="str">
            <v>FI000013648901-6</v>
          </cell>
          <cell r="D79">
            <v>0</v>
          </cell>
          <cell r="E79" t="str">
            <v>Ohra-ahon Sopu</v>
          </cell>
          <cell r="F79">
            <v>43897.5</v>
          </cell>
          <cell r="G79" t="str">
            <v>Nahkasarvet</v>
          </cell>
          <cell r="H79" t="str">
            <v>MSUF, POC, RP1F</v>
          </cell>
          <cell r="I79" t="str">
            <v>Ohra-ahon Opirus</v>
          </cell>
          <cell r="J79" t="str">
            <v>HfN 5026</v>
          </cell>
          <cell r="K79" t="str">
            <v>Polveutuminen (DNA)</v>
          </cell>
          <cell r="L79" t="str">
            <v>Ohra-ahon Pupu</v>
          </cell>
          <cell r="M79"/>
          <cell r="N79" t="str">
            <v>Square-D Tortuga 953T</v>
          </cell>
          <cell r="O79" t="str">
            <v>HfN 88975</v>
          </cell>
          <cell r="P79">
            <v>39</v>
          </cell>
          <cell r="Q79">
            <v>85</v>
          </cell>
          <cell r="R79">
            <v>317</v>
          </cell>
          <cell r="S79">
            <v>106</v>
          </cell>
          <cell r="T79">
            <v>544</v>
          </cell>
          <cell r="U79">
            <v>104</v>
          </cell>
          <cell r="V79">
            <v>106</v>
          </cell>
          <cell r="W79">
            <v>18</v>
          </cell>
          <cell r="X79">
            <v>118</v>
          </cell>
          <cell r="Y79">
            <v>110</v>
          </cell>
          <cell r="Z79">
            <v>119</v>
          </cell>
        </row>
        <row r="80">
          <cell r="C80" t="str">
            <v>FI000013648905-8</v>
          </cell>
          <cell r="D80">
            <v>0</v>
          </cell>
          <cell r="E80" t="str">
            <v>Ohra-ahon Salsa</v>
          </cell>
          <cell r="F80">
            <v>43900.5</v>
          </cell>
          <cell r="G80" t="str">
            <v>Nahkasarvet</v>
          </cell>
          <cell r="H80" t="str">
            <v>MSUC, POC, RP1F</v>
          </cell>
          <cell r="I80" t="str">
            <v>Kinglee 1 Hero</v>
          </cell>
          <cell r="J80" t="str">
            <v>HfN 88991</v>
          </cell>
          <cell r="K80" t="str">
            <v>Polveutuminen (DNA)</v>
          </cell>
          <cell r="L80" t="str">
            <v>O. Lambada</v>
          </cell>
          <cell r="M80" t="str">
            <v>13851 HfVN</v>
          </cell>
          <cell r="N80" t="str">
            <v>Axa Golden-Oak Xceed ET 704X</v>
          </cell>
          <cell r="O80" t="str">
            <v>HfN 88939</v>
          </cell>
          <cell r="P80">
            <v>48</v>
          </cell>
          <cell r="Q80">
            <v>110</v>
          </cell>
          <cell r="R80">
            <v>338</v>
          </cell>
          <cell r="S80">
            <v>119</v>
          </cell>
          <cell r="T80">
            <v>586</v>
          </cell>
          <cell r="U80">
            <v>121</v>
          </cell>
          <cell r="V80">
            <v>103</v>
          </cell>
          <cell r="W80">
            <v>19</v>
          </cell>
          <cell r="X80">
            <v>93</v>
          </cell>
          <cell r="Y80">
            <v>117</v>
          </cell>
          <cell r="Z80">
            <v>115</v>
          </cell>
        </row>
        <row r="81">
          <cell r="C81" t="str">
            <v>FI000013648907-4</v>
          </cell>
          <cell r="D81">
            <v>0</v>
          </cell>
          <cell r="E81" t="str">
            <v>Ohra-ahon Samara</v>
          </cell>
          <cell r="F81">
            <v>43900.5</v>
          </cell>
          <cell r="G81" t="str">
            <v>Synt.nupo</v>
          </cell>
          <cell r="H81" t="str">
            <v>MDC, MSUF, POC, RP1F</v>
          </cell>
          <cell r="I81" t="str">
            <v>Moeskaer Samson</v>
          </cell>
          <cell r="J81" t="str">
            <v>HfN 89001</v>
          </cell>
          <cell r="K81" t="str">
            <v>Polveutuminen (DNA)</v>
          </cell>
          <cell r="L81" t="str">
            <v>O. Lada</v>
          </cell>
          <cell r="M81" t="str">
            <v>13661 HfN</v>
          </cell>
          <cell r="N81" t="str">
            <v>Axa Golden-Oak Xceed ET 704X</v>
          </cell>
          <cell r="O81" t="str">
            <v>HfN 88939</v>
          </cell>
          <cell r="P81">
            <v>48</v>
          </cell>
          <cell r="Q81">
            <v>107</v>
          </cell>
          <cell r="R81">
            <v>325</v>
          </cell>
          <cell r="S81">
            <v>120</v>
          </cell>
          <cell r="T81">
            <v>587</v>
          </cell>
          <cell r="U81">
            <v>116</v>
          </cell>
          <cell r="V81">
            <v>91</v>
          </cell>
          <cell r="W81">
            <v>16</v>
          </cell>
          <cell r="X81">
            <v>98</v>
          </cell>
          <cell r="Y81">
            <v>114</v>
          </cell>
          <cell r="Z81">
            <v>122</v>
          </cell>
        </row>
        <row r="82">
          <cell r="C82" t="str">
            <v>FI000013648920-7</v>
          </cell>
          <cell r="D82">
            <v>0</v>
          </cell>
          <cell r="E82" t="str">
            <v>Ohra-ahon Sindbad</v>
          </cell>
          <cell r="F82">
            <v>43910.5</v>
          </cell>
          <cell r="G82" t="str">
            <v>Nahkasarvet</v>
          </cell>
          <cell r="H82" t="str">
            <v>POC, RP1F</v>
          </cell>
          <cell r="I82" t="str">
            <v>Valma Landslide</v>
          </cell>
          <cell r="J82" t="str">
            <v>HfN 88999</v>
          </cell>
          <cell r="K82" t="str">
            <v>Polveutuminen (DNA)</v>
          </cell>
          <cell r="L82" t="str">
            <v>O.Keiju</v>
          </cell>
          <cell r="M82" t="str">
            <v>13657 HfN</v>
          </cell>
          <cell r="N82" t="str">
            <v>NBG 69T The Wonderer 36R ET 3W</v>
          </cell>
          <cell r="O82" t="str">
            <v>HfN 88923</v>
          </cell>
          <cell r="P82">
            <v>44</v>
          </cell>
          <cell r="Q82">
            <v>108</v>
          </cell>
          <cell r="R82">
            <v>285</v>
          </cell>
          <cell r="S82">
            <v>113</v>
          </cell>
          <cell r="T82">
            <v>523</v>
          </cell>
          <cell r="U82">
            <v>112</v>
          </cell>
          <cell r="V82">
            <v>91</v>
          </cell>
          <cell r="W82">
            <v>10</v>
          </cell>
          <cell r="X82">
            <v>88</v>
          </cell>
          <cell r="Y82">
            <v>112</v>
          </cell>
          <cell r="Z82">
            <v>113</v>
          </cell>
        </row>
        <row r="83">
          <cell r="C83" t="str">
            <v>FI000013648926-5</v>
          </cell>
          <cell r="D83">
            <v>0</v>
          </cell>
          <cell r="E83" t="str">
            <v>Ohra-ahon Sixi</v>
          </cell>
          <cell r="F83">
            <v>43919.5</v>
          </cell>
          <cell r="G83" t="str">
            <v>Synt.nupo</v>
          </cell>
          <cell r="H83" t="str">
            <v>POS, RP1F</v>
          </cell>
          <cell r="I83" t="str">
            <v>Kinglee 1 Hero</v>
          </cell>
          <cell r="J83" t="str">
            <v>HfN 88991</v>
          </cell>
          <cell r="K83" t="str">
            <v>Polveutuminen (DNA)</v>
          </cell>
          <cell r="L83" t="str">
            <v>O. Kiksi</v>
          </cell>
          <cell r="M83" t="str">
            <v>13852 HfN</v>
          </cell>
          <cell r="N83" t="str">
            <v>NBG 69T The Wonderer 36R ET 3W</v>
          </cell>
          <cell r="O83" t="str">
            <v>HfN 88923</v>
          </cell>
          <cell r="P83">
            <v>44</v>
          </cell>
          <cell r="Q83">
            <v>103</v>
          </cell>
          <cell r="R83">
            <v>286</v>
          </cell>
          <cell r="S83">
            <v>115</v>
          </cell>
          <cell r="T83">
            <v>595</v>
          </cell>
          <cell r="U83">
            <v>118</v>
          </cell>
          <cell r="V83">
            <v>89</v>
          </cell>
          <cell r="W83">
            <v>21</v>
          </cell>
          <cell r="X83">
            <v>94</v>
          </cell>
          <cell r="Y83">
            <v>110</v>
          </cell>
          <cell r="Z83">
            <v>106</v>
          </cell>
        </row>
        <row r="84">
          <cell r="C84" t="str">
            <v>FI000013691536-0</v>
          </cell>
          <cell r="D84">
            <v>190</v>
          </cell>
          <cell r="E84" t="str">
            <v>Luoteen Smaragdi</v>
          </cell>
          <cell r="F84">
            <v>43918.5</v>
          </cell>
          <cell r="G84" t="str">
            <v>Nahkasarvet</v>
          </cell>
          <cell r="H84" t="str">
            <v>POC, RP1F</v>
          </cell>
          <cell r="I84" t="str">
            <v>Valma Landslide</v>
          </cell>
          <cell r="J84" t="str">
            <v>HfN 88999</v>
          </cell>
          <cell r="K84" t="str">
            <v>Polveutuminen (DNA)</v>
          </cell>
          <cell r="L84" t="str">
            <v>Luoteen O'GiltGoldie</v>
          </cell>
          <cell r="M84" t="str">
            <v>12701552 HfN</v>
          </cell>
          <cell r="N84" t="str">
            <v>Haroldsons Title Shot Et 45Y</v>
          </cell>
          <cell r="O84" t="str">
            <v>HfN 88936</v>
          </cell>
          <cell r="P84">
            <v>40</v>
          </cell>
          <cell r="Q84">
            <v>105</v>
          </cell>
          <cell r="R84">
            <v>374</v>
          </cell>
          <cell r="S84">
            <v>115</v>
          </cell>
          <cell r="T84">
            <v>612</v>
          </cell>
          <cell r="U84">
            <v>120</v>
          </cell>
          <cell r="V84">
            <v>104</v>
          </cell>
          <cell r="W84">
            <v>22</v>
          </cell>
          <cell r="X84">
            <v>88</v>
          </cell>
          <cell r="Y84">
            <v>113</v>
          </cell>
          <cell r="Z84">
            <v>112</v>
          </cell>
        </row>
        <row r="85">
          <cell r="C85" t="str">
            <v>FI000013691538-6</v>
          </cell>
          <cell r="D85">
            <v>192</v>
          </cell>
          <cell r="E85" t="str">
            <v>Luoteen Shelton</v>
          </cell>
          <cell r="F85">
            <v>43922.5</v>
          </cell>
          <cell r="G85" t="str">
            <v>Synt.nupo</v>
          </cell>
          <cell r="H85" t="str">
            <v>POS, RP1F</v>
          </cell>
          <cell r="I85" t="str">
            <v>Ohra-ahon Oxford</v>
          </cell>
          <cell r="J85" t="str">
            <v>HfN 5019</v>
          </cell>
          <cell r="K85" t="str">
            <v>Polveutuminen (DNA)</v>
          </cell>
          <cell r="L85" t="str">
            <v>Luoteen Metsätähti</v>
          </cell>
          <cell r="M85" t="str">
            <v>11976716 HfN</v>
          </cell>
          <cell r="N85" t="str">
            <v>Luoteen Kuisma</v>
          </cell>
          <cell r="O85" t="str">
            <v>HfN 4314</v>
          </cell>
          <cell r="P85">
            <v>44</v>
          </cell>
          <cell r="Q85">
            <v>96</v>
          </cell>
          <cell r="R85"/>
          <cell r="S85" t="str">
            <v>**</v>
          </cell>
          <cell r="T85">
            <v>469</v>
          </cell>
          <cell r="U85">
            <v>91</v>
          </cell>
          <cell r="V85" t="str">
            <v>**</v>
          </cell>
          <cell r="W85" t="str">
            <v>1*</v>
          </cell>
          <cell r="X85">
            <v>100</v>
          </cell>
          <cell r="Y85">
            <v>103</v>
          </cell>
          <cell r="Z85">
            <v>108</v>
          </cell>
        </row>
        <row r="86">
          <cell r="C86" t="str">
            <v>FI000013647059-1</v>
          </cell>
          <cell r="D86">
            <v>7059</v>
          </cell>
          <cell r="E86" t="str">
            <v>KK Sabaton</v>
          </cell>
          <cell r="F86">
            <v>43925.5</v>
          </cell>
          <cell r="G86" t="str">
            <v>Synt.nupo</v>
          </cell>
          <cell r="H86" t="str">
            <v>POS, RP1F</v>
          </cell>
          <cell r="I86" t="str">
            <v>PR.OASIS_MATC</v>
          </cell>
          <cell r="J86" t="str">
            <v>Ab 3425</v>
          </cell>
          <cell r="K86" t="str">
            <v>ei voi päätellä</v>
          </cell>
          <cell r="L86" t="str">
            <v>Rauhalan Jenica</v>
          </cell>
          <cell r="M86" t="str">
            <v>7383 Ab</v>
          </cell>
          <cell r="N86" t="str">
            <v>Rauhalan Generator</v>
          </cell>
          <cell r="O86" t="str">
            <v>Ab 2970</v>
          </cell>
          <cell r="P86">
            <v>45</v>
          </cell>
          <cell r="Q86">
            <v>111</v>
          </cell>
          <cell r="R86">
            <v>364</v>
          </cell>
          <cell r="S86">
            <v>119</v>
          </cell>
          <cell r="T86">
            <v>650</v>
          </cell>
          <cell r="U86">
            <v>118</v>
          </cell>
          <cell r="V86">
            <v>104</v>
          </cell>
          <cell r="W86">
            <v>15</v>
          </cell>
          <cell r="X86">
            <v>103</v>
          </cell>
          <cell r="Y86">
            <v>120</v>
          </cell>
          <cell r="Z86">
            <v>101</v>
          </cell>
        </row>
        <row r="87">
          <cell r="C87" t="str">
            <v>FI000013654137-8</v>
          </cell>
          <cell r="D87">
            <v>940</v>
          </cell>
          <cell r="E87" t="str">
            <v>Männistön Shrek</v>
          </cell>
          <cell r="F87">
            <v>43899.5</v>
          </cell>
          <cell r="G87" t="str">
            <v>Synt.nupo</v>
          </cell>
          <cell r="H87" t="str">
            <v>POS, RP1F</v>
          </cell>
          <cell r="I87" t="str">
            <v>Thomas Tour of Duty 6419</v>
          </cell>
          <cell r="J87" t="str">
            <v>Ab 87516</v>
          </cell>
          <cell r="K87" t="str">
            <v>Polveutuminen (DNA)</v>
          </cell>
          <cell r="L87" t="str">
            <v>Männistön Nellina</v>
          </cell>
          <cell r="M87" t="str">
            <v>7612 Ab</v>
          </cell>
          <cell r="N87" t="str">
            <v>Männistön London</v>
          </cell>
          <cell r="O87" t="str">
            <v>Ab 3049</v>
          </cell>
          <cell r="P87">
            <v>42</v>
          </cell>
          <cell r="Q87">
            <v>107</v>
          </cell>
          <cell r="R87">
            <v>363</v>
          </cell>
          <cell r="S87">
            <v>105</v>
          </cell>
          <cell r="T87">
            <v>634</v>
          </cell>
          <cell r="U87">
            <v>109</v>
          </cell>
          <cell r="V87">
            <v>112</v>
          </cell>
          <cell r="W87">
            <v>5</v>
          </cell>
          <cell r="X87">
            <v>103</v>
          </cell>
          <cell r="Y87">
            <v>112</v>
          </cell>
          <cell r="Z87" t="str">
            <v>**</v>
          </cell>
        </row>
        <row r="88">
          <cell r="C88" t="str">
            <v>FI000013654146-2</v>
          </cell>
          <cell r="D88">
            <v>949</v>
          </cell>
          <cell r="E88" t="str">
            <v>Männistön Salomon</v>
          </cell>
          <cell r="F88">
            <v>43913.5</v>
          </cell>
          <cell r="G88" t="str">
            <v>Synt.nupo</v>
          </cell>
          <cell r="H88" t="str">
            <v>POS, RP1F</v>
          </cell>
          <cell r="I88" t="str">
            <v>Alapeuran Nalle</v>
          </cell>
          <cell r="J88" t="str">
            <v>Ab 3276</v>
          </cell>
          <cell r="K88" t="str">
            <v>päätelty</v>
          </cell>
          <cell r="L88" t="str">
            <v>Männistön Jade</v>
          </cell>
          <cell r="M88" t="str">
            <v>6544 Ab</v>
          </cell>
          <cell r="N88" t="str">
            <v>Männistön Esim. ET</v>
          </cell>
          <cell r="O88" t="str">
            <v>Ab 2209</v>
          </cell>
          <cell r="P88">
            <v>42</v>
          </cell>
          <cell r="Q88">
            <v>102</v>
          </cell>
          <cell r="R88">
            <v>340</v>
          </cell>
          <cell r="S88">
            <v>109</v>
          </cell>
          <cell r="T88">
            <v>590</v>
          </cell>
          <cell r="U88">
            <v>111</v>
          </cell>
          <cell r="V88">
            <v>110</v>
          </cell>
          <cell r="W88">
            <v>13</v>
          </cell>
          <cell r="X88">
            <v>97</v>
          </cell>
          <cell r="Y88">
            <v>113</v>
          </cell>
          <cell r="Z88">
            <v>114</v>
          </cell>
        </row>
        <row r="89">
          <cell r="C89" t="str">
            <v>FI000013654172-1</v>
          </cell>
          <cell r="D89">
            <v>1021</v>
          </cell>
          <cell r="E89" t="str">
            <v>Männistön Sgott</v>
          </cell>
          <cell r="F89">
            <v>43938.5</v>
          </cell>
          <cell r="G89" t="str">
            <v>Synt.nupo</v>
          </cell>
          <cell r="H89" t="str">
            <v>POS, RP1F</v>
          </cell>
          <cell r="I89" t="str">
            <v>Alapeuran Nalle</v>
          </cell>
          <cell r="J89" t="str">
            <v>Ab 3276</v>
          </cell>
          <cell r="K89" t="str">
            <v>päätelty</v>
          </cell>
          <cell r="L89" t="str">
            <v>Männistön Jenga</v>
          </cell>
          <cell r="M89" t="str">
            <v>6545 Ab</v>
          </cell>
          <cell r="N89" t="str">
            <v>Männistön Esim. ET</v>
          </cell>
          <cell r="O89" t="str">
            <v>Ab 2209</v>
          </cell>
          <cell r="P89">
            <v>43</v>
          </cell>
          <cell r="Q89">
            <v>105</v>
          </cell>
          <cell r="R89">
            <v>397</v>
          </cell>
          <cell r="S89">
            <v>115</v>
          </cell>
          <cell r="T89">
            <v>653</v>
          </cell>
          <cell r="U89">
            <v>115</v>
          </cell>
          <cell r="V89">
            <v>112</v>
          </cell>
          <cell r="W89">
            <v>16</v>
          </cell>
          <cell r="X89">
            <v>99</v>
          </cell>
          <cell r="Y89">
            <v>113</v>
          </cell>
          <cell r="Z89">
            <v>113</v>
          </cell>
        </row>
        <row r="90">
          <cell r="C90" t="str">
            <v>FI000013671519-1</v>
          </cell>
          <cell r="D90">
            <v>52</v>
          </cell>
          <cell r="E90" t="str">
            <v>PR.SAMPERI</v>
          </cell>
          <cell r="F90">
            <v>43912.5</v>
          </cell>
          <cell r="G90" t="str">
            <v>Synt.nupo</v>
          </cell>
          <cell r="H90" t="str">
            <v>POS, RP1F</v>
          </cell>
          <cell r="I90" t="str">
            <v>poa quasar</v>
          </cell>
          <cell r="J90" t="str">
            <v>Ab 3475</v>
          </cell>
          <cell r="K90" t="str">
            <v>Polveutuminen (DNA)</v>
          </cell>
          <cell r="L90" t="str">
            <v>PR.LAUREL_ASK</v>
          </cell>
          <cell r="M90" t="str">
            <v>11642106 Ab</v>
          </cell>
          <cell r="N90" t="str">
            <v>Kesti Askel ET</v>
          </cell>
          <cell r="O90" t="str">
            <v>Ab 2103</v>
          </cell>
          <cell r="P90">
            <v>38</v>
          </cell>
          <cell r="Q90">
            <v>108</v>
          </cell>
          <cell r="R90">
            <v>291</v>
          </cell>
          <cell r="S90">
            <v>110</v>
          </cell>
          <cell r="T90">
            <v>559</v>
          </cell>
          <cell r="U90">
            <v>109</v>
          </cell>
          <cell r="V90">
            <v>84</v>
          </cell>
          <cell r="W90">
            <v>6</v>
          </cell>
          <cell r="X90">
            <v>95</v>
          </cell>
          <cell r="Y90">
            <v>109</v>
          </cell>
          <cell r="Z90">
            <v>111</v>
          </cell>
        </row>
        <row r="91">
          <cell r="C91" t="str">
            <v>FI000013671535-3</v>
          </cell>
          <cell r="D91">
            <v>68</v>
          </cell>
          <cell r="E91" t="str">
            <v>PR.SIPILÄ</v>
          </cell>
          <cell r="F91">
            <v>43926.5</v>
          </cell>
          <cell r="G91" t="str">
            <v>Synt.nupo</v>
          </cell>
          <cell r="H91" t="str">
            <v>POS, RP1F</v>
          </cell>
          <cell r="I91" t="str">
            <v>Puustin Nemo</v>
          </cell>
          <cell r="J91" t="str">
            <v>Ab 3325</v>
          </cell>
          <cell r="K91" t="str">
            <v>Polveutuminen (DNA)</v>
          </cell>
          <cell r="L91" t="str">
            <v>PR.NOOMI_LYK</v>
          </cell>
          <cell r="M91" t="str">
            <v>12359851 Ab</v>
          </cell>
          <cell r="N91" t="str">
            <v>Alapeuran Lykky</v>
          </cell>
          <cell r="O91" t="str">
            <v>Ab 2985</v>
          </cell>
          <cell r="P91">
            <v>39</v>
          </cell>
          <cell r="Q91">
            <v>106</v>
          </cell>
          <cell r="R91">
            <v>367</v>
          </cell>
          <cell r="S91">
            <v>111</v>
          </cell>
          <cell r="T91">
            <v>596</v>
          </cell>
          <cell r="U91">
            <v>106</v>
          </cell>
          <cell r="V91">
            <v>96</v>
          </cell>
          <cell r="W91">
            <v>4</v>
          </cell>
          <cell r="X91">
            <v>97</v>
          </cell>
          <cell r="Y91">
            <v>111</v>
          </cell>
          <cell r="Z91">
            <v>107</v>
          </cell>
        </row>
        <row r="92">
          <cell r="C92" t="str">
            <v>FI000013671545-0</v>
          </cell>
          <cell r="D92">
            <v>78</v>
          </cell>
          <cell r="E92" t="str">
            <v>PR.SUPER</v>
          </cell>
          <cell r="F92">
            <v>43936.5</v>
          </cell>
          <cell r="G92" t="str">
            <v>Synt.nupo</v>
          </cell>
          <cell r="H92" t="str">
            <v>POS, RP1F</v>
          </cell>
          <cell r="I92" t="str">
            <v>Puustin Oksa</v>
          </cell>
          <cell r="J92" t="str">
            <v>Ab 3477</v>
          </cell>
          <cell r="K92" t="str">
            <v>DNA-testattu</v>
          </cell>
          <cell r="L92" t="str">
            <v>PR.PUKKELO</v>
          </cell>
          <cell r="M92" t="str">
            <v>12693803 Ab</v>
          </cell>
          <cell r="N92" t="str">
            <v>PR.MACHO_ONEX.</v>
          </cell>
          <cell r="O92" t="str">
            <v>Ab 3121</v>
          </cell>
          <cell r="P92">
            <v>41</v>
          </cell>
          <cell r="Q92">
            <v>107</v>
          </cell>
          <cell r="R92">
            <v>384</v>
          </cell>
          <cell r="S92">
            <v>114</v>
          </cell>
          <cell r="T92">
            <v>639</v>
          </cell>
          <cell r="U92">
            <v>113</v>
          </cell>
          <cell r="V92">
            <v>105</v>
          </cell>
          <cell r="W92">
            <v>12</v>
          </cell>
          <cell r="X92">
            <v>104</v>
          </cell>
          <cell r="Y92">
            <v>115</v>
          </cell>
          <cell r="Z92">
            <v>100</v>
          </cell>
        </row>
        <row r="93">
          <cell r="C93" t="str">
            <v>FI000013671546-3</v>
          </cell>
          <cell r="D93">
            <v>79</v>
          </cell>
          <cell r="E93" t="str">
            <v>PR.SASHA</v>
          </cell>
          <cell r="F93">
            <v>43936.5</v>
          </cell>
          <cell r="G93" t="str">
            <v>Synt.nupo</v>
          </cell>
          <cell r="H93" t="str">
            <v>POS, RP1F</v>
          </cell>
          <cell r="I93" t="str">
            <v>Männistön Obama</v>
          </cell>
          <cell r="J93" t="str">
            <v>Ab 3483</v>
          </cell>
          <cell r="K93" t="str">
            <v>DNA-testattu</v>
          </cell>
          <cell r="L93" t="str">
            <v>Makumäen Kindira</v>
          </cell>
          <cell r="M93" t="str">
            <v>6568 Ab</v>
          </cell>
          <cell r="N93" t="str">
            <v>ML. Limited Edition 1070</v>
          </cell>
          <cell r="O93" t="str">
            <v>Ab 87459</v>
          </cell>
          <cell r="P93">
            <v>46</v>
          </cell>
          <cell r="Q93">
            <v>108</v>
          </cell>
          <cell r="R93">
            <v>332</v>
          </cell>
          <cell r="S93">
            <v>104</v>
          </cell>
          <cell r="T93">
            <v>569</v>
          </cell>
          <cell r="U93">
            <v>102</v>
          </cell>
          <cell r="V93">
            <v>107</v>
          </cell>
          <cell r="W93">
            <v>-4</v>
          </cell>
          <cell r="X93">
            <v>97</v>
          </cell>
          <cell r="Y93">
            <v>106</v>
          </cell>
          <cell r="Z93">
            <v>113</v>
          </cell>
        </row>
        <row r="94">
          <cell r="C94" t="str">
            <v>FI000013703176-4</v>
          </cell>
          <cell r="D94">
            <v>1</v>
          </cell>
          <cell r="E94" t="str">
            <v>Kestin Sassi</v>
          </cell>
          <cell r="F94">
            <v>43906.5</v>
          </cell>
          <cell r="G94" t="str">
            <v>Synt.nupo</v>
          </cell>
          <cell r="H94" t="str">
            <v>POS, RP1F</v>
          </cell>
          <cell r="I94" t="str">
            <v>KB OptimusPrime Q</v>
          </cell>
          <cell r="J94" t="str">
            <v>Ab 3445</v>
          </cell>
          <cell r="K94" t="str">
            <v>ei voi päätellä</v>
          </cell>
          <cell r="L94" t="str">
            <v>KESTIN PIRENNA</v>
          </cell>
          <cell r="M94" t="str">
            <v>12713791 Ab</v>
          </cell>
          <cell r="N94" t="str">
            <v>Ln Lorenzo</v>
          </cell>
          <cell r="O94" t="str">
            <v>Ab 3008</v>
          </cell>
          <cell r="P94">
            <v>37</v>
          </cell>
          <cell r="Q94">
            <v>93</v>
          </cell>
          <cell r="R94">
            <v>259</v>
          </cell>
          <cell r="S94">
            <v>101</v>
          </cell>
          <cell r="T94">
            <v>549</v>
          </cell>
          <cell r="U94">
            <v>104</v>
          </cell>
          <cell r="V94">
            <v>98</v>
          </cell>
          <cell r="W94">
            <v>11</v>
          </cell>
          <cell r="X94">
            <v>103</v>
          </cell>
          <cell r="Y94">
            <v>107</v>
          </cell>
          <cell r="Z94">
            <v>109</v>
          </cell>
        </row>
        <row r="95">
          <cell r="C95" t="str">
            <v>FI000013703188-7</v>
          </cell>
          <cell r="D95">
            <v>13</v>
          </cell>
          <cell r="E95" t="str">
            <v>Kestin Salama</v>
          </cell>
          <cell r="F95">
            <v>43928.5</v>
          </cell>
          <cell r="G95" t="str">
            <v>Synt.nupo</v>
          </cell>
          <cell r="H95" t="str">
            <v>POS, RP1F</v>
          </cell>
          <cell r="I95" t="str">
            <v>KB OptimusPrime Q</v>
          </cell>
          <cell r="J95" t="str">
            <v>Ab 3445</v>
          </cell>
          <cell r="K95" t="str">
            <v>ei voi päätellä</v>
          </cell>
          <cell r="L95" t="str">
            <v>KESTIN PAMELLA</v>
          </cell>
          <cell r="M95" t="str">
            <v>12713773 Ab</v>
          </cell>
          <cell r="N95" t="str">
            <v>Ln Lorenzo</v>
          </cell>
          <cell r="O95" t="str">
            <v>Ab 3008</v>
          </cell>
          <cell r="P95">
            <v>43</v>
          </cell>
          <cell r="Q95">
            <v>99</v>
          </cell>
          <cell r="R95">
            <v>252</v>
          </cell>
          <cell r="S95">
            <v>97</v>
          </cell>
          <cell r="T95">
            <v>540</v>
          </cell>
          <cell r="U95">
            <v>99</v>
          </cell>
          <cell r="V95">
            <v>101</v>
          </cell>
          <cell r="W95">
            <v>-1</v>
          </cell>
          <cell r="X95">
            <v>96</v>
          </cell>
          <cell r="Y95">
            <v>104</v>
          </cell>
          <cell r="Z95">
            <v>107</v>
          </cell>
        </row>
        <row r="96">
          <cell r="C96" t="str">
            <v>FI000013703191-3</v>
          </cell>
          <cell r="D96">
            <v>17</v>
          </cell>
          <cell r="E96" t="str">
            <v>Kestin Sharmantti</v>
          </cell>
          <cell r="F96">
            <v>43930.5</v>
          </cell>
          <cell r="G96" t="str">
            <v>Synt.nupo</v>
          </cell>
          <cell r="H96" t="str">
            <v>POS, RP1F</v>
          </cell>
          <cell r="I96" t="str">
            <v>KB OptimusPrime Q</v>
          </cell>
          <cell r="J96" t="str">
            <v>Ab 3445</v>
          </cell>
          <cell r="K96" t="str">
            <v>ei voi päätellä</v>
          </cell>
          <cell r="L96" t="str">
            <v>KESTIN PIMEÄ</v>
          </cell>
          <cell r="M96" t="str">
            <v>13079245 Ab</v>
          </cell>
          <cell r="N96" t="str">
            <v>Varpuniemen Malta</v>
          </cell>
          <cell r="O96" t="str">
            <v>Ab 3100</v>
          </cell>
          <cell r="P96">
            <v>44</v>
          </cell>
          <cell r="Q96">
            <v>95</v>
          </cell>
          <cell r="R96">
            <v>259</v>
          </cell>
          <cell r="S96">
            <v>97</v>
          </cell>
          <cell r="T96">
            <v>569</v>
          </cell>
          <cell r="U96">
            <v>100</v>
          </cell>
          <cell r="V96">
            <v>106</v>
          </cell>
          <cell r="W96">
            <v>4</v>
          </cell>
          <cell r="X96">
            <v>99</v>
          </cell>
          <cell r="Y96">
            <v>110</v>
          </cell>
          <cell r="Z96">
            <v>109</v>
          </cell>
        </row>
        <row r="97">
          <cell r="C97" t="str">
            <v>FI000013703199-7</v>
          </cell>
          <cell r="D97">
            <v>30</v>
          </cell>
          <cell r="E97" t="str">
            <v>Kestin Suorsa</v>
          </cell>
          <cell r="F97">
            <v>43944.5</v>
          </cell>
          <cell r="G97" t="str">
            <v>Synt.nupo</v>
          </cell>
          <cell r="H97" t="str">
            <v>POS, RP1F</v>
          </cell>
          <cell r="I97" t="str">
            <v>Puustin Optio</v>
          </cell>
          <cell r="J97" t="str">
            <v>Ab 3397</v>
          </cell>
          <cell r="K97" t="str">
            <v>ei voi päätellä</v>
          </cell>
          <cell r="L97" t="str">
            <v>KESTIN MIVI</v>
          </cell>
          <cell r="M97" t="str">
            <v>11441595 Ab</v>
          </cell>
          <cell r="N97" t="str">
            <v>Kestin EuroET AMF NHF</v>
          </cell>
          <cell r="O97" t="str">
            <v>Ab 2105</v>
          </cell>
          <cell r="P97">
            <v>43</v>
          </cell>
          <cell r="Q97">
            <v>98</v>
          </cell>
          <cell r="R97">
            <v>270</v>
          </cell>
          <cell r="S97">
            <v>109</v>
          </cell>
          <cell r="T97">
            <v>595</v>
          </cell>
          <cell r="U97">
            <v>106</v>
          </cell>
          <cell r="V97">
            <v>89</v>
          </cell>
          <cell r="W97">
            <v>10</v>
          </cell>
          <cell r="X97">
            <v>105</v>
          </cell>
          <cell r="Y97">
            <v>104</v>
          </cell>
          <cell r="Z97">
            <v>106</v>
          </cell>
        </row>
        <row r="98">
          <cell r="C98" t="str">
            <v>FI000013347342-3</v>
          </cell>
          <cell r="D98">
            <v>37</v>
          </cell>
          <cell r="E98" t="str">
            <v>PR.SIMPPA</v>
          </cell>
          <cell r="F98">
            <v>43896.5</v>
          </cell>
          <cell r="G98" t="str">
            <v>Synt.nupo</v>
          </cell>
          <cell r="H98" t="str">
            <v>POS, RP1F</v>
          </cell>
          <cell r="I98" t="str">
            <v>poa rolle</v>
          </cell>
          <cell r="J98" t="str">
            <v>Ab 3645</v>
          </cell>
          <cell r="K98" t="str">
            <v>Polveutuminen (DNA)</v>
          </cell>
          <cell r="L98" t="str">
            <v>PR.MUKKELO_KOM.</v>
          </cell>
          <cell r="M98" t="str">
            <v>7435 Ab</v>
          </cell>
          <cell r="N98" t="str">
            <v>PR.KOMIA HIL EDW 1</v>
          </cell>
          <cell r="O98" t="str">
            <v>Ab 2857</v>
          </cell>
          <cell r="P98">
            <v>42</v>
          </cell>
          <cell r="Q98">
            <v>101</v>
          </cell>
          <cell r="R98">
            <v>340</v>
          </cell>
          <cell r="S98">
            <v>107</v>
          </cell>
          <cell r="T98">
            <v>598</v>
          </cell>
          <cell r="U98">
            <v>106</v>
          </cell>
          <cell r="V98">
            <v>101</v>
          </cell>
          <cell r="W98">
            <v>7</v>
          </cell>
          <cell r="X98">
            <v>99</v>
          </cell>
          <cell r="Y98">
            <v>113</v>
          </cell>
          <cell r="Z98">
            <v>105</v>
          </cell>
        </row>
        <row r="99">
          <cell r="C99" t="str">
            <v>FI000013671513-3</v>
          </cell>
          <cell r="D99">
            <v>46</v>
          </cell>
          <cell r="E99" t="str">
            <v>PR.SISSI</v>
          </cell>
          <cell r="F99">
            <v>43907.5</v>
          </cell>
          <cell r="G99" t="str">
            <v>Synt.nupo</v>
          </cell>
          <cell r="H99" t="str">
            <v>POS, RP1F</v>
          </cell>
          <cell r="I99" t="str">
            <v>poa quasar</v>
          </cell>
          <cell r="J99" t="str">
            <v>Ab 3475</v>
          </cell>
          <cell r="K99" t="str">
            <v>DNA-testattu</v>
          </cell>
          <cell r="L99" t="str">
            <v>PR.PRINSESSA</v>
          </cell>
          <cell r="M99"/>
          <cell r="N99" t="str">
            <v>Peak Dot Outlook 271C</v>
          </cell>
          <cell r="O99" t="str">
            <v>Ab 87501</v>
          </cell>
          <cell r="P99">
            <v>25</v>
          </cell>
          <cell r="Q99">
            <v>94</v>
          </cell>
          <cell r="R99">
            <v>321</v>
          </cell>
          <cell r="S99">
            <v>111</v>
          </cell>
          <cell r="T99">
            <v>585</v>
          </cell>
          <cell r="U99">
            <v>113</v>
          </cell>
          <cell r="V99">
            <v>91</v>
          </cell>
          <cell r="W99">
            <v>22</v>
          </cell>
          <cell r="X99">
            <v>117</v>
          </cell>
          <cell r="Y99">
            <v>112</v>
          </cell>
          <cell r="Z99">
            <v>112</v>
          </cell>
        </row>
        <row r="100">
          <cell r="C100" t="str">
            <v>FI000013671531-1</v>
          </cell>
          <cell r="D100">
            <v>64</v>
          </cell>
          <cell r="E100" t="str">
            <v>PR.SORJONEN</v>
          </cell>
          <cell r="F100">
            <v>43922.5</v>
          </cell>
          <cell r="G100" t="str">
            <v>Synt.nupo</v>
          </cell>
          <cell r="H100" t="str">
            <v>POS, RP1F</v>
          </cell>
          <cell r="I100" t="str">
            <v>Männistön Obama</v>
          </cell>
          <cell r="J100" t="str">
            <v>Ab 3483</v>
          </cell>
          <cell r="K100" t="str">
            <v>Polveutuminen (DNA)</v>
          </cell>
          <cell r="L100" t="str">
            <v>PR.NIITTY_LAZ</v>
          </cell>
          <cell r="M100" t="str">
            <v>7439 Ab</v>
          </cell>
          <cell r="N100" t="str">
            <v>PR.LAZAROS_ESC</v>
          </cell>
          <cell r="O100" t="str">
            <v>Ab 2984</v>
          </cell>
          <cell r="P100">
            <v>39</v>
          </cell>
          <cell r="Q100">
            <v>97</v>
          </cell>
          <cell r="R100">
            <v>329</v>
          </cell>
          <cell r="S100">
            <v>96</v>
          </cell>
          <cell r="T100">
            <v>553</v>
          </cell>
          <cell r="U100">
            <v>92</v>
          </cell>
          <cell r="V100">
            <v>109</v>
          </cell>
          <cell r="W100">
            <v>-7</v>
          </cell>
          <cell r="X100">
            <v>104</v>
          </cell>
          <cell r="Y100">
            <v>100</v>
          </cell>
          <cell r="Z100">
            <v>104</v>
          </cell>
        </row>
        <row r="101">
          <cell r="C101" t="str">
            <v>FI000013671541-8</v>
          </cell>
          <cell r="D101">
            <v>74</v>
          </cell>
          <cell r="E101" t="str">
            <v>PR.SILTSU</v>
          </cell>
          <cell r="F101">
            <v>43933.5</v>
          </cell>
          <cell r="G101" t="str">
            <v>Synt.nupo</v>
          </cell>
          <cell r="H101" t="str">
            <v>POS, RP1F</v>
          </cell>
          <cell r="I101" t="str">
            <v>Männistön Obama</v>
          </cell>
          <cell r="J101" t="str">
            <v>Ab 3483</v>
          </cell>
          <cell r="K101" t="str">
            <v>Polveutuminen (DNA)</v>
          </cell>
          <cell r="L101" t="str">
            <v>PR.MIMMI_KOM.</v>
          </cell>
          <cell r="M101" t="str">
            <v>7432 Ab</v>
          </cell>
          <cell r="N101" t="str">
            <v>PR.KOMIA HIL EDW 1</v>
          </cell>
          <cell r="O101" t="str">
            <v>Ab 2857</v>
          </cell>
          <cell r="P101">
            <v>37</v>
          </cell>
          <cell r="Q101">
            <v>91</v>
          </cell>
          <cell r="R101">
            <v>311</v>
          </cell>
          <cell r="S101">
            <v>90</v>
          </cell>
          <cell r="T101">
            <v>518</v>
          </cell>
          <cell r="U101">
            <v>88</v>
          </cell>
          <cell r="V101">
            <v>106</v>
          </cell>
          <cell r="W101">
            <v>-8</v>
          </cell>
          <cell r="X101">
            <v>107</v>
          </cell>
          <cell r="Y101">
            <v>97</v>
          </cell>
          <cell r="Z101">
            <v>100</v>
          </cell>
        </row>
        <row r="102">
          <cell r="C102" t="str">
            <v>FI000013671542-1</v>
          </cell>
          <cell r="D102">
            <v>75</v>
          </cell>
          <cell r="E102" t="str">
            <v>PR.SMURFFI</v>
          </cell>
          <cell r="F102">
            <v>43933.5</v>
          </cell>
          <cell r="G102" t="str">
            <v>Synt.nupo</v>
          </cell>
          <cell r="H102" t="str">
            <v>POS, RP1F</v>
          </cell>
          <cell r="I102" t="str">
            <v>Puustin Oksa</v>
          </cell>
          <cell r="J102" t="str">
            <v>Ab 3477</v>
          </cell>
          <cell r="K102" t="str">
            <v>Polveutuminen (DNA)</v>
          </cell>
          <cell r="L102" t="str">
            <v>PR.PUOLUKKA</v>
          </cell>
          <cell r="M102" t="str">
            <v>13033333 Ab</v>
          </cell>
          <cell r="N102" t="str">
            <v>Puustin Nemo</v>
          </cell>
          <cell r="O102" t="str">
            <v>Ab 3325</v>
          </cell>
          <cell r="P102">
            <v>40</v>
          </cell>
          <cell r="Q102">
            <v>105</v>
          </cell>
          <cell r="R102">
            <v>340</v>
          </cell>
          <cell r="S102">
            <v>107</v>
          </cell>
          <cell r="T102">
            <v>536</v>
          </cell>
          <cell r="U102">
            <v>101</v>
          </cell>
          <cell r="V102">
            <v>97</v>
          </cell>
          <cell r="W102">
            <v>-2</v>
          </cell>
          <cell r="X102">
            <v>103</v>
          </cell>
          <cell r="Y102">
            <v>106</v>
          </cell>
          <cell r="Z102">
            <v>101</v>
          </cell>
        </row>
        <row r="103">
          <cell r="C103" t="str">
            <v>FI000013681235-3</v>
          </cell>
          <cell r="D103">
            <v>11</v>
          </cell>
          <cell r="E103" t="str">
            <v>poa tikru</v>
          </cell>
          <cell r="F103">
            <v>43886.5</v>
          </cell>
          <cell r="G103" t="str">
            <v>Synt.nupo</v>
          </cell>
          <cell r="H103" t="str">
            <v>POS, RP1F</v>
          </cell>
          <cell r="I103" t="str">
            <v>Peak Dot Outlook 271C</v>
          </cell>
          <cell r="J103" t="str">
            <v>Ab 87501</v>
          </cell>
          <cell r="K103" t="str">
            <v>Polveutuminen (DNA)</v>
          </cell>
          <cell r="L103" t="str">
            <v>POA Justiina</v>
          </cell>
          <cell r="M103" t="str">
            <v>5392 Ab</v>
          </cell>
          <cell r="N103" t="str">
            <v>Puustin Ykkönen</v>
          </cell>
          <cell r="O103" t="str">
            <v>Ab 1755</v>
          </cell>
          <cell r="P103">
            <v>45</v>
          </cell>
          <cell r="Q103">
            <v>105</v>
          </cell>
          <cell r="R103">
            <v>381</v>
          </cell>
          <cell r="S103">
            <v>109</v>
          </cell>
          <cell r="T103">
            <v>623</v>
          </cell>
          <cell r="U103">
            <v>105</v>
          </cell>
          <cell r="V103">
            <v>100</v>
          </cell>
          <cell r="W103">
            <v>3</v>
          </cell>
          <cell r="X103">
            <v>108</v>
          </cell>
          <cell r="Y103">
            <v>108</v>
          </cell>
          <cell r="Z103">
            <v>98</v>
          </cell>
        </row>
        <row r="104">
          <cell r="C104" t="str">
            <v>FI000013681237-9</v>
          </cell>
          <cell r="D104">
            <v>567</v>
          </cell>
          <cell r="E104" t="str">
            <v>poa turbo</v>
          </cell>
          <cell r="F104">
            <v>43890.5</v>
          </cell>
          <cell r="G104" t="str">
            <v>Synt.nupo</v>
          </cell>
          <cell r="H104" t="str">
            <v>POS, RP1F</v>
          </cell>
          <cell r="I104" t="str">
            <v>Millah Murrah Kingdom K35</v>
          </cell>
          <cell r="J104" t="str">
            <v>Ab 87502</v>
          </cell>
          <cell r="K104" t="str">
            <v>Polveutuminen (DNA)</v>
          </cell>
          <cell r="L104" t="str">
            <v>POA ilta</v>
          </cell>
          <cell r="M104" t="str">
            <v>5384 Ab</v>
          </cell>
          <cell r="N104" t="str">
            <v>Puustin Ykkönen</v>
          </cell>
          <cell r="O104" t="str">
            <v>Ab 1755</v>
          </cell>
          <cell r="P104">
            <v>45</v>
          </cell>
          <cell r="Q104">
            <v>113</v>
          </cell>
          <cell r="R104">
            <v>413</v>
          </cell>
          <cell r="S104">
            <v>117</v>
          </cell>
          <cell r="T104">
            <v>642</v>
          </cell>
          <cell r="U104">
            <v>109</v>
          </cell>
          <cell r="V104">
            <v>102</v>
          </cell>
          <cell r="W104">
            <v>3</v>
          </cell>
          <cell r="X104">
            <v>101</v>
          </cell>
          <cell r="Y104">
            <v>113</v>
          </cell>
          <cell r="Z104">
            <v>105</v>
          </cell>
        </row>
        <row r="105">
          <cell r="C105" t="str">
            <v>FI000013681238-2</v>
          </cell>
          <cell r="D105">
            <v>787</v>
          </cell>
          <cell r="E105" t="str">
            <v>poa tarzan</v>
          </cell>
          <cell r="F105">
            <v>43905.5</v>
          </cell>
          <cell r="G105" t="str">
            <v>Synt.nupo</v>
          </cell>
          <cell r="H105" t="str">
            <v>POS, RP1F</v>
          </cell>
          <cell r="I105" t="str">
            <v>GF Son in Law 4Z</v>
          </cell>
          <cell r="J105" t="str">
            <v>Ab 87480</v>
          </cell>
          <cell r="K105" t="str">
            <v>Polveutuminen (DNA)</v>
          </cell>
          <cell r="L105" t="str">
            <v>poa rela</v>
          </cell>
          <cell r="M105" t="str">
            <v>13026787 Ab</v>
          </cell>
          <cell r="N105" t="str">
            <v>POA onnimanni ET</v>
          </cell>
          <cell r="O105" t="str">
            <v>Ab 3141</v>
          </cell>
          <cell r="P105">
            <v>38</v>
          </cell>
          <cell r="Q105">
            <v>105</v>
          </cell>
          <cell r="R105">
            <v>345</v>
          </cell>
          <cell r="S105">
            <v>112</v>
          </cell>
          <cell r="T105">
            <v>599</v>
          </cell>
          <cell r="U105">
            <v>108</v>
          </cell>
          <cell r="V105">
            <v>104</v>
          </cell>
          <cell r="W105">
            <v>7</v>
          </cell>
          <cell r="X105">
            <v>101</v>
          </cell>
          <cell r="Y105">
            <v>110</v>
          </cell>
          <cell r="Z105">
            <v>117</v>
          </cell>
        </row>
        <row r="106">
          <cell r="C106" t="str">
            <v>FI000013681239-5</v>
          </cell>
          <cell r="D106">
            <v>758</v>
          </cell>
          <cell r="E106" t="str">
            <v>poa toteemi</v>
          </cell>
          <cell r="F106">
            <v>43907.5</v>
          </cell>
          <cell r="G106" t="str">
            <v>Synt.nupo</v>
          </cell>
          <cell r="H106" t="str">
            <v>POS, RP1F</v>
          </cell>
          <cell r="I106" t="str">
            <v>Millah Murrah Kingdom K35</v>
          </cell>
          <cell r="J106" t="str">
            <v>Ab 87502</v>
          </cell>
          <cell r="K106" t="str">
            <v>Polveutuminen (DNA)</v>
          </cell>
          <cell r="L106" t="str">
            <v>POA pata</v>
          </cell>
          <cell r="M106" t="str">
            <v>12370758 Ab</v>
          </cell>
          <cell r="N106" t="str">
            <v>PR.JacquelET</v>
          </cell>
          <cell r="O106" t="str">
            <v>Ab 2707</v>
          </cell>
          <cell r="P106">
            <v>38</v>
          </cell>
          <cell r="Q106">
            <v>99</v>
          </cell>
          <cell r="R106">
            <v>307</v>
          </cell>
          <cell r="S106">
            <v>92</v>
          </cell>
          <cell r="T106">
            <v>532</v>
          </cell>
          <cell r="U106">
            <v>90</v>
          </cell>
          <cell r="V106">
            <v>101</v>
          </cell>
          <cell r="W106">
            <v>-12</v>
          </cell>
          <cell r="X106">
            <v>107</v>
          </cell>
          <cell r="Y106">
            <v>100</v>
          </cell>
          <cell r="Z106">
            <v>108</v>
          </cell>
        </row>
        <row r="107">
          <cell r="C107" t="str">
            <v>FI000013681241-8</v>
          </cell>
          <cell r="D107">
            <v>285</v>
          </cell>
          <cell r="E107" t="str">
            <v>poa tomahawk</v>
          </cell>
          <cell r="F107">
            <v>43909.5</v>
          </cell>
          <cell r="G107" t="str">
            <v>Synt.nupo</v>
          </cell>
          <cell r="H107" t="str">
            <v>POS, RP1F</v>
          </cell>
          <cell r="I107" t="str">
            <v>Peak Dot Outlook 271C</v>
          </cell>
          <cell r="J107" t="str">
            <v>Ab 87501</v>
          </cell>
          <cell r="K107" t="str">
            <v>Polveutuminen (DNA)</v>
          </cell>
          <cell r="L107" t="str">
            <v>poa orvokki</v>
          </cell>
          <cell r="M107" t="str">
            <v>7461 Ab</v>
          </cell>
          <cell r="N107" t="str">
            <v>PR.JacquelET</v>
          </cell>
          <cell r="O107" t="str">
            <v>Ab 2707</v>
          </cell>
          <cell r="P107">
            <v>34</v>
          </cell>
          <cell r="Q107">
            <v>83</v>
          </cell>
          <cell r="R107">
            <v>274</v>
          </cell>
          <cell r="S107">
            <v>82</v>
          </cell>
          <cell r="T107">
            <v>481</v>
          </cell>
          <cell r="U107">
            <v>84</v>
          </cell>
          <cell r="V107">
            <v>108</v>
          </cell>
          <cell r="W107">
            <v>-8</v>
          </cell>
          <cell r="X107">
            <v>121</v>
          </cell>
          <cell r="Y107">
            <v>93</v>
          </cell>
          <cell r="Z107">
            <v>101</v>
          </cell>
        </row>
        <row r="108">
          <cell r="C108" t="str">
            <v>FI000013681242-1</v>
          </cell>
          <cell r="D108">
            <v>918</v>
          </cell>
          <cell r="E108" t="str">
            <v>poa toffee</v>
          </cell>
          <cell r="F108">
            <v>43909.5</v>
          </cell>
          <cell r="G108" t="str">
            <v>Synt.nupo</v>
          </cell>
          <cell r="H108" t="str">
            <v>POS, RP1F</v>
          </cell>
          <cell r="I108" t="str">
            <v>Millah Murrah Kingdom K35</v>
          </cell>
          <cell r="J108" t="str">
            <v>Ab 87502</v>
          </cell>
          <cell r="K108" t="str">
            <v>Polveutuminen (DNA)</v>
          </cell>
          <cell r="L108" t="str">
            <v>POA namu</v>
          </cell>
          <cell r="M108" t="str">
            <v>11311918 Ab</v>
          </cell>
          <cell r="N108" t="str">
            <v>Puustin Ykkönen</v>
          </cell>
          <cell r="O108" t="str">
            <v>Ab 1755</v>
          </cell>
          <cell r="P108">
            <v>45</v>
          </cell>
          <cell r="Q108">
            <v>114</v>
          </cell>
          <cell r="R108">
            <v>379</v>
          </cell>
          <cell r="S108">
            <v>114</v>
          </cell>
          <cell r="T108">
            <v>636</v>
          </cell>
          <cell r="U108">
            <v>112</v>
          </cell>
          <cell r="V108">
            <v>89</v>
          </cell>
          <cell r="W108">
            <v>5</v>
          </cell>
          <cell r="X108">
            <v>101</v>
          </cell>
          <cell r="Y108">
            <v>113</v>
          </cell>
          <cell r="Z108">
            <v>112</v>
          </cell>
        </row>
        <row r="109">
          <cell r="C109" t="str">
            <v>FI000013681249-2</v>
          </cell>
          <cell r="D109">
            <v>892</v>
          </cell>
          <cell r="E109" t="str">
            <v>poa tammi</v>
          </cell>
          <cell r="F109">
            <v>43918.5</v>
          </cell>
          <cell r="G109" t="str">
            <v>Synt.nupo</v>
          </cell>
          <cell r="H109" t="str">
            <v>POS, RP1F</v>
          </cell>
          <cell r="I109" t="str">
            <v>poa rambo ET</v>
          </cell>
          <cell r="J109" t="str">
            <v>Ab 3697</v>
          </cell>
          <cell r="K109" t="str">
            <v>Polveutuminen (DNA)</v>
          </cell>
          <cell r="L109" t="str">
            <v>POA mimmi</v>
          </cell>
          <cell r="M109" t="str">
            <v>7063 Ab</v>
          </cell>
          <cell r="N109" t="str">
            <v>Puustin Energia</v>
          </cell>
          <cell r="O109" t="str">
            <v>Ab 2113</v>
          </cell>
          <cell r="P109">
            <v>42</v>
          </cell>
          <cell r="Q109">
            <v>107</v>
          </cell>
          <cell r="R109">
            <v>369</v>
          </cell>
          <cell r="S109">
            <v>109</v>
          </cell>
          <cell r="T109">
            <v>613</v>
          </cell>
          <cell r="U109">
            <v>108</v>
          </cell>
          <cell r="V109">
            <v>103</v>
          </cell>
          <cell r="W109">
            <v>5</v>
          </cell>
          <cell r="X109">
            <v>99</v>
          </cell>
          <cell r="Y109">
            <v>109</v>
          </cell>
          <cell r="Z109">
            <v>103</v>
          </cell>
        </row>
        <row r="110">
          <cell r="C110" t="str">
            <v>FI000013681254-4</v>
          </cell>
          <cell r="D110">
            <v>290</v>
          </cell>
          <cell r="E110" t="str">
            <v>poa tulus</v>
          </cell>
          <cell r="F110">
            <v>43926.5</v>
          </cell>
          <cell r="G110" t="str">
            <v>Synt.nupo</v>
          </cell>
          <cell r="H110" t="str">
            <v>POS, RP1F</v>
          </cell>
          <cell r="I110" t="str">
            <v>poa rambo ET</v>
          </cell>
          <cell r="J110" t="str">
            <v>Ab 3697</v>
          </cell>
          <cell r="K110" t="str">
            <v>Polveutuminen (DNA)</v>
          </cell>
          <cell r="L110" t="str">
            <v>poa objekti</v>
          </cell>
          <cell r="M110" t="str">
            <v>7495 Ab</v>
          </cell>
          <cell r="N110" t="str">
            <v>PR.JacquelET</v>
          </cell>
          <cell r="O110" t="str">
            <v>Ab 2707</v>
          </cell>
          <cell r="P110">
            <v>40</v>
          </cell>
          <cell r="Q110">
            <v>106</v>
          </cell>
          <cell r="R110">
            <v>379</v>
          </cell>
          <cell r="S110">
            <v>107</v>
          </cell>
          <cell r="T110">
            <v>637</v>
          </cell>
          <cell r="U110">
            <v>105</v>
          </cell>
          <cell r="V110">
            <v>109</v>
          </cell>
          <cell r="W110">
            <v>2</v>
          </cell>
          <cell r="X110">
            <v>104</v>
          </cell>
          <cell r="Y110">
            <v>101</v>
          </cell>
          <cell r="Z110">
            <v>105</v>
          </cell>
        </row>
        <row r="111">
          <cell r="C111" t="str">
            <v>FI000013681259-9</v>
          </cell>
          <cell r="D111">
            <v>792</v>
          </cell>
          <cell r="E111" t="str">
            <v>poa tuikkari</v>
          </cell>
          <cell r="F111">
            <v>43933.5</v>
          </cell>
          <cell r="G111" t="str">
            <v>Synt.nupo</v>
          </cell>
          <cell r="H111" t="str">
            <v>POS, RP1F</v>
          </cell>
          <cell r="I111" t="str">
            <v>poa rambo ET</v>
          </cell>
          <cell r="J111" t="str">
            <v>Ab 3697</v>
          </cell>
          <cell r="K111" t="str">
            <v>Polveutuminen (DNA)</v>
          </cell>
          <cell r="L111" t="str">
            <v>poa quick</v>
          </cell>
          <cell r="M111" t="str">
            <v>12370792 Ab</v>
          </cell>
          <cell r="N111" t="str">
            <v>MCATL Pure Product 903-55</v>
          </cell>
          <cell r="O111" t="str">
            <v>Ab 87482</v>
          </cell>
          <cell r="P111">
            <v>39</v>
          </cell>
          <cell r="Q111">
            <v>103</v>
          </cell>
          <cell r="R111">
            <v>351</v>
          </cell>
          <cell r="S111">
            <v>105</v>
          </cell>
          <cell r="T111">
            <v>581</v>
          </cell>
          <cell r="U111">
            <v>105</v>
          </cell>
          <cell r="V111">
            <v>107</v>
          </cell>
          <cell r="W111">
            <v>4</v>
          </cell>
          <cell r="X111">
            <v>100</v>
          </cell>
          <cell r="Y111">
            <v>106</v>
          </cell>
          <cell r="Z111" t="str">
            <v>**</v>
          </cell>
        </row>
        <row r="112">
          <cell r="C112" t="str">
            <v>FI000013681265-4</v>
          </cell>
          <cell r="D112">
            <v>863</v>
          </cell>
          <cell r="E112" t="str">
            <v>poa tykki</v>
          </cell>
          <cell r="F112">
            <v>43950.5</v>
          </cell>
          <cell r="G112" t="str">
            <v>Synt.nupo</v>
          </cell>
          <cell r="H112" t="str">
            <v>POS, RP1F</v>
          </cell>
          <cell r="I112" t="str">
            <v>poa rambo ET</v>
          </cell>
          <cell r="J112" t="str">
            <v>Ab 3697</v>
          </cell>
          <cell r="K112" t="str">
            <v>Polveutuminen (DNA)</v>
          </cell>
          <cell r="L112" t="str">
            <v>POAnousukas_ET</v>
          </cell>
          <cell r="M112" t="str">
            <v>7411 Ab</v>
          </cell>
          <cell r="N112" t="str">
            <v>S A V Iron Mountain 8066</v>
          </cell>
          <cell r="O112" t="str">
            <v>Ab 2893</v>
          </cell>
          <cell r="P112">
            <v>46</v>
          </cell>
          <cell r="Q112">
            <v>112</v>
          </cell>
          <cell r="R112">
            <v>372</v>
          </cell>
          <cell r="S112">
            <v>110</v>
          </cell>
          <cell r="T112">
            <v>483</v>
          </cell>
          <cell r="U112">
            <v>101</v>
          </cell>
          <cell r="V112">
            <v>98</v>
          </cell>
          <cell r="W112">
            <v>-7</v>
          </cell>
          <cell r="X112">
            <v>87</v>
          </cell>
          <cell r="Y112">
            <v>106</v>
          </cell>
          <cell r="Z112" t="str">
            <v>**</v>
          </cell>
        </row>
        <row r="113">
          <cell r="C113" t="str">
            <v>FI000013686930-6</v>
          </cell>
          <cell r="D113">
            <v>800</v>
          </cell>
          <cell r="E113" t="str">
            <v>Kotamäen Shamaani</v>
          </cell>
          <cell r="F113">
            <v>43911.5</v>
          </cell>
          <cell r="G113" t="str">
            <v>Synt.nupo</v>
          </cell>
          <cell r="H113" t="str">
            <v>POS, RP1F</v>
          </cell>
          <cell r="I113" t="str">
            <v>Quaker Hill Columbus 6V48</v>
          </cell>
          <cell r="J113" t="str">
            <v>Ab 87513</v>
          </cell>
          <cell r="K113" t="str">
            <v>DNA-testattu</v>
          </cell>
          <cell r="L113" t="str">
            <v>Kotamäen Nauru</v>
          </cell>
          <cell r="M113" t="str">
            <v>7664 Ab</v>
          </cell>
          <cell r="N113" t="str">
            <v>GF Son in Law 4Z</v>
          </cell>
          <cell r="O113" t="str">
            <v>Ab 87480</v>
          </cell>
          <cell r="P113">
            <v>36</v>
          </cell>
          <cell r="Q113">
            <v>83</v>
          </cell>
          <cell r="R113">
            <v>333</v>
          </cell>
          <cell r="S113">
            <v>108</v>
          </cell>
          <cell r="T113">
            <v>571</v>
          </cell>
          <cell r="U113">
            <v>103</v>
          </cell>
          <cell r="V113">
            <v>99</v>
          </cell>
          <cell r="W113">
            <v>19</v>
          </cell>
          <cell r="X113">
            <v>112</v>
          </cell>
          <cell r="Y113">
            <v>106</v>
          </cell>
          <cell r="Z113" t="str">
            <v>**</v>
          </cell>
        </row>
      </sheetData>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8"/>
  <sheetViews>
    <sheetView tabSelected="1" zoomScaleNormal="100" workbookViewId="0">
      <pane xSplit="6" ySplit="4" topLeftCell="AG5" activePane="bottomRight" state="frozen"/>
      <selection pane="topRight" activeCell="H1" sqref="H1"/>
      <selection pane="bottomLeft" activeCell="A5" sqref="A5"/>
      <selection pane="bottomRight" activeCell="AK1" sqref="AK1"/>
    </sheetView>
  </sheetViews>
  <sheetFormatPr defaultColWidth="8.6328125" defaultRowHeight="14.5" x14ac:dyDescent="0.35"/>
  <cols>
    <col min="1" max="1" width="6.08984375" style="19" customWidth="1"/>
    <col min="2" max="2" width="4.453125" style="38" customWidth="1"/>
    <col min="3" max="3" width="4.90625" style="19" customWidth="1"/>
    <col min="4" max="4" width="19.54296875" style="19" customWidth="1"/>
    <col min="5" max="5" width="6.54296875" style="19" customWidth="1"/>
    <col min="6" max="6" width="23.6328125" style="19" bestFit="1" customWidth="1"/>
    <col min="7" max="7" width="9" style="19" customWidth="1"/>
    <col min="8" max="8" width="6.6328125" style="19" customWidth="1"/>
    <col min="9" max="9" width="18.453125" style="19" bestFit="1" customWidth="1"/>
    <col min="10" max="10" width="18.1796875" style="19" customWidth="1"/>
    <col min="11" max="11" width="23.6328125" style="19" bestFit="1" customWidth="1"/>
    <col min="12" max="12" width="9.90625" style="19" bestFit="1" customWidth="1"/>
    <col min="13" max="13" width="19.1796875" style="19" bestFit="1" customWidth="1"/>
    <col min="14" max="14" width="13.36328125" style="19" bestFit="1" customWidth="1"/>
    <col min="15" max="15" width="7.90625" style="19" customWidth="1"/>
    <col min="16" max="16" width="7.90625" style="65" customWidth="1"/>
    <col min="17" max="17" width="7.90625" style="19" customWidth="1"/>
    <col min="18" max="18" width="7.90625" style="65" customWidth="1"/>
    <col min="19" max="19" width="7.90625" style="19" customWidth="1"/>
    <col min="20" max="21" width="7.90625" style="65" customWidth="1"/>
    <col min="22" max="22" width="7.90625" style="10" customWidth="1"/>
    <col min="23" max="23" width="12.08984375" style="65" customWidth="1"/>
    <col min="24" max="25" width="7.453125" style="65" customWidth="1"/>
    <col min="26" max="26" width="11.08984375" style="19" customWidth="1"/>
    <col min="27" max="27" width="11.54296875" style="8" customWidth="1"/>
    <col min="28" max="28" width="10.90625" style="33" customWidth="1"/>
    <col min="29" max="29" width="8.36328125" style="33" customWidth="1"/>
    <col min="30" max="32" width="8.08984375" style="19" customWidth="1"/>
    <col min="33" max="33" width="8.08984375" style="28" customWidth="1"/>
    <col min="34" max="37" width="8.08984375" style="19" customWidth="1"/>
    <col min="38" max="38" width="10.54296875" style="13" customWidth="1"/>
    <col min="39" max="39" width="50.453125" style="19" customWidth="1"/>
    <col min="40" max="16384" width="8.6328125" style="19"/>
  </cols>
  <sheetData>
    <row r="1" spans="1:39" s="14" customFormat="1" ht="28" customHeight="1" x14ac:dyDescent="0.5">
      <c r="A1" s="1" t="s">
        <v>346</v>
      </c>
      <c r="B1" s="36"/>
      <c r="G1" s="15"/>
      <c r="J1" s="41" t="s">
        <v>314</v>
      </c>
      <c r="P1" s="62"/>
      <c r="R1" s="62"/>
      <c r="T1" s="62"/>
      <c r="U1" s="62"/>
      <c r="V1" s="9"/>
      <c r="W1" s="62"/>
      <c r="X1" s="62"/>
      <c r="Y1" s="62"/>
      <c r="AA1" s="2"/>
      <c r="AB1" s="29"/>
      <c r="AC1" s="30"/>
      <c r="AD1" s="17"/>
      <c r="AE1" s="17"/>
      <c r="AF1" s="17"/>
      <c r="AG1" s="18"/>
      <c r="AK1" s="16"/>
      <c r="AL1" s="11"/>
    </row>
    <row r="2" spans="1:39" s="14" customFormat="1" x14ac:dyDescent="0.35">
      <c r="A2" s="11" t="s">
        <v>348</v>
      </c>
      <c r="B2" s="22"/>
      <c r="G2" s="15"/>
      <c r="H2" s="14" t="s">
        <v>0</v>
      </c>
      <c r="J2" s="35"/>
      <c r="P2" s="62"/>
      <c r="R2" s="62"/>
      <c r="T2" s="62"/>
      <c r="U2" s="62"/>
      <c r="V2" s="9"/>
      <c r="W2" s="62"/>
      <c r="X2" s="62"/>
      <c r="Y2" s="62"/>
      <c r="AB2" s="30"/>
      <c r="AC2" s="30"/>
      <c r="AE2" s="17"/>
      <c r="AF2" s="17"/>
      <c r="AG2" s="18"/>
      <c r="AI2" s="14" t="s">
        <v>1</v>
      </c>
      <c r="AL2" s="11"/>
      <c r="AM2" s="18"/>
    </row>
    <row r="3" spans="1:39" s="6" customFormat="1" x14ac:dyDescent="0.35">
      <c r="A3" s="3" t="s">
        <v>2</v>
      </c>
      <c r="B3" s="37"/>
      <c r="C3" s="3"/>
      <c r="D3" s="3" t="s">
        <v>4</v>
      </c>
      <c r="E3" s="3"/>
      <c r="F3" s="3"/>
      <c r="G3" s="3"/>
      <c r="H3" s="3" t="s">
        <v>5</v>
      </c>
      <c r="I3" s="3" t="s">
        <v>6</v>
      </c>
      <c r="J3" s="5"/>
      <c r="K3" s="3" t="s">
        <v>7</v>
      </c>
      <c r="L3" s="3"/>
      <c r="M3" s="3" t="s">
        <v>8</v>
      </c>
      <c r="N3" s="3"/>
      <c r="O3" s="3" t="s">
        <v>9</v>
      </c>
      <c r="P3" s="63"/>
      <c r="Q3" s="3" t="s">
        <v>10</v>
      </c>
      <c r="R3" s="63"/>
      <c r="S3" s="3" t="s">
        <v>11</v>
      </c>
      <c r="T3" s="63"/>
      <c r="U3" s="63"/>
      <c r="V3" s="63" t="s">
        <v>12</v>
      </c>
      <c r="W3" s="63" t="s">
        <v>13</v>
      </c>
      <c r="X3" s="63" t="s">
        <v>14</v>
      </c>
      <c r="Y3" s="63" t="s">
        <v>15</v>
      </c>
      <c r="Z3" s="3" t="s">
        <v>16</v>
      </c>
      <c r="AA3" s="4" t="s">
        <v>17</v>
      </c>
      <c r="AB3" s="34" t="s">
        <v>18</v>
      </c>
      <c r="AC3" s="31" t="s">
        <v>19</v>
      </c>
      <c r="AD3" s="3" t="s">
        <v>20</v>
      </c>
      <c r="AE3" s="3" t="s">
        <v>21</v>
      </c>
      <c r="AF3" s="3" t="s">
        <v>22</v>
      </c>
      <c r="AG3" s="3" t="s">
        <v>23</v>
      </c>
      <c r="AH3" s="3" t="s">
        <v>24</v>
      </c>
      <c r="AI3" s="3" t="s">
        <v>25</v>
      </c>
      <c r="AJ3" s="3" t="s">
        <v>26</v>
      </c>
      <c r="AK3" s="3" t="s">
        <v>27</v>
      </c>
      <c r="AL3" s="12" t="s">
        <v>349</v>
      </c>
      <c r="AM3" s="5"/>
    </row>
    <row r="4" spans="1:39" s="6" customFormat="1" x14ac:dyDescent="0.35">
      <c r="A4" s="3" t="s">
        <v>29</v>
      </c>
      <c r="B4" s="5" t="s">
        <v>3</v>
      </c>
      <c r="C4" s="3" t="s">
        <v>30</v>
      </c>
      <c r="D4" s="3" t="s">
        <v>31</v>
      </c>
      <c r="E4" s="3" t="s">
        <v>32</v>
      </c>
      <c r="F4" s="3" t="s">
        <v>33</v>
      </c>
      <c r="G4" s="7" t="s">
        <v>34</v>
      </c>
      <c r="H4" s="3" t="s">
        <v>300</v>
      </c>
      <c r="I4" s="3" t="s">
        <v>35</v>
      </c>
      <c r="J4" s="5" t="s">
        <v>28</v>
      </c>
      <c r="K4" s="3" t="s">
        <v>33</v>
      </c>
      <c r="L4" s="3" t="s">
        <v>36</v>
      </c>
      <c r="M4" s="3" t="s">
        <v>33</v>
      </c>
      <c r="N4" s="3" t="s">
        <v>36</v>
      </c>
      <c r="O4" s="3" t="s">
        <v>37</v>
      </c>
      <c r="P4" s="63" t="s">
        <v>38</v>
      </c>
      <c r="Q4" s="3" t="s">
        <v>37</v>
      </c>
      <c r="R4" s="63" t="s">
        <v>38</v>
      </c>
      <c r="S4" s="3" t="s">
        <v>37</v>
      </c>
      <c r="T4" s="63" t="s">
        <v>38</v>
      </c>
      <c r="U4" s="63" t="s">
        <v>39</v>
      </c>
      <c r="V4" s="63" t="s">
        <v>40</v>
      </c>
      <c r="W4" s="63" t="s">
        <v>41</v>
      </c>
      <c r="X4" s="63" t="s">
        <v>42</v>
      </c>
      <c r="Y4" s="63" t="s">
        <v>43</v>
      </c>
      <c r="Z4" s="3" t="s">
        <v>44</v>
      </c>
      <c r="AA4" s="4" t="s">
        <v>44</v>
      </c>
      <c r="AB4" s="34" t="s">
        <v>45</v>
      </c>
      <c r="AC4" s="31" t="s">
        <v>46</v>
      </c>
      <c r="AD4" s="3" t="s">
        <v>47</v>
      </c>
      <c r="AE4" s="3" t="s">
        <v>47</v>
      </c>
      <c r="AF4" s="3" t="s">
        <v>47</v>
      </c>
      <c r="AG4" s="3" t="s">
        <v>48</v>
      </c>
      <c r="AH4" s="3" t="s">
        <v>49</v>
      </c>
      <c r="AI4" s="3" t="s">
        <v>50</v>
      </c>
      <c r="AJ4" s="3" t="s">
        <v>51</v>
      </c>
      <c r="AK4" s="3" t="s">
        <v>52</v>
      </c>
      <c r="AL4" s="12" t="s">
        <v>53</v>
      </c>
      <c r="AM4" s="3" t="s">
        <v>332</v>
      </c>
    </row>
    <row r="5" spans="1:39" x14ac:dyDescent="0.35">
      <c r="A5" s="19">
        <v>11</v>
      </c>
      <c r="B5" s="22">
        <v>6</v>
      </c>
      <c r="C5" s="21" t="s">
        <v>81</v>
      </c>
      <c r="D5" s="21" t="s">
        <v>137</v>
      </c>
      <c r="E5" s="22">
        <v>2190</v>
      </c>
      <c r="F5" s="21" t="s">
        <v>138</v>
      </c>
      <c r="G5" s="23">
        <v>43913.5</v>
      </c>
      <c r="H5" s="23" t="s">
        <v>59</v>
      </c>
      <c r="I5" s="21" t="s">
        <v>82</v>
      </c>
      <c r="J5" s="21" t="s">
        <v>57</v>
      </c>
      <c r="K5" s="21" t="s">
        <v>139</v>
      </c>
      <c r="L5" s="21" t="s">
        <v>140</v>
      </c>
      <c r="M5" s="21" t="s">
        <v>141</v>
      </c>
      <c r="N5" s="21" t="s">
        <v>142</v>
      </c>
      <c r="O5" s="22">
        <v>45</v>
      </c>
      <c r="P5" s="64">
        <f>VLOOKUP(D5,'[1]Minun Maatilani'!$C:$Q,15,0)</f>
        <v>104</v>
      </c>
      <c r="Q5" s="22">
        <v>359</v>
      </c>
      <c r="R5" s="64">
        <f>VLOOKUP(D5,'[1]Minun Maatilani'!$C:$S,17,0)</f>
        <v>113</v>
      </c>
      <c r="S5" s="22">
        <v>637</v>
      </c>
      <c r="T5" s="64">
        <f>VLOOKUP(D5,'[1]Minun Maatilani'!$C:$U,19,0)</f>
        <v>115</v>
      </c>
      <c r="U5" s="64">
        <f>VLOOKUP(D5,'[1]Minun Maatilani'!$C:$V,20,0)</f>
        <v>100</v>
      </c>
      <c r="V5" s="27">
        <f>VLOOKUP(D5,'[1]Minun Maatilani'!$C:$W,21,0)</f>
        <v>16</v>
      </c>
      <c r="W5" s="64">
        <f>VLOOKUP(D5,'[1]Minun Maatilani'!$C:$X,22,0)</f>
        <v>95</v>
      </c>
      <c r="X5" s="64">
        <f>VLOOKUP(D5,'[1]Minun Maatilani'!$C:$Y,23,0)</f>
        <v>113</v>
      </c>
      <c r="Y5" s="64">
        <f>VLOOKUP(D5,'[1]Minun Maatilani'!$C:$Z,24,0)</f>
        <v>104</v>
      </c>
      <c r="Z5" s="25">
        <v>1569</v>
      </c>
      <c r="AA5" s="25">
        <v>1737.226277372263</v>
      </c>
      <c r="AB5" s="32">
        <v>0.13883000000000001</v>
      </c>
      <c r="AC5" s="29">
        <v>6.9268796337795271</v>
      </c>
      <c r="AD5" s="22">
        <v>86</v>
      </c>
      <c r="AE5" s="22">
        <v>79</v>
      </c>
      <c r="AF5" s="22">
        <v>83</v>
      </c>
      <c r="AG5" s="24">
        <v>83</v>
      </c>
      <c r="AH5" s="26">
        <v>88.697249999999997</v>
      </c>
      <c r="AI5" s="26">
        <v>4.504999999999999</v>
      </c>
      <c r="AJ5" s="19">
        <v>40</v>
      </c>
      <c r="AK5" s="19">
        <v>1</v>
      </c>
      <c r="AL5" s="13">
        <v>4300</v>
      </c>
      <c r="AM5" s="39" t="s">
        <v>308</v>
      </c>
    </row>
    <row r="6" spans="1:39" x14ac:dyDescent="0.35">
      <c r="A6" s="19">
        <v>17</v>
      </c>
      <c r="B6" s="22">
        <v>7</v>
      </c>
      <c r="C6" s="21" t="s">
        <v>81</v>
      </c>
      <c r="D6" s="21" t="s">
        <v>152</v>
      </c>
      <c r="E6" s="22">
        <v>1021</v>
      </c>
      <c r="F6" s="21" t="s">
        <v>153</v>
      </c>
      <c r="G6" s="23">
        <v>43938.5</v>
      </c>
      <c r="H6" s="23" t="s">
        <v>59</v>
      </c>
      <c r="I6" s="21" t="s">
        <v>82</v>
      </c>
      <c r="J6" s="21" t="s">
        <v>145</v>
      </c>
      <c r="K6" s="21" t="s">
        <v>143</v>
      </c>
      <c r="L6" s="21" t="s">
        <v>144</v>
      </c>
      <c r="M6" s="21" t="s">
        <v>154</v>
      </c>
      <c r="N6" s="21" t="s">
        <v>155</v>
      </c>
      <c r="O6" s="22">
        <v>43</v>
      </c>
      <c r="P6" s="64">
        <f>VLOOKUP(D6,'[1]Minun Maatilani'!$C:$Q,15,0)</f>
        <v>105</v>
      </c>
      <c r="Q6" s="22">
        <v>397</v>
      </c>
      <c r="R6" s="64">
        <f>VLOOKUP(D6,'[1]Minun Maatilani'!$C:$S,17,0)</f>
        <v>115</v>
      </c>
      <c r="S6" s="22">
        <v>653</v>
      </c>
      <c r="T6" s="64">
        <f>VLOOKUP(D6,'[1]Minun Maatilani'!$C:$U,19,0)</f>
        <v>115</v>
      </c>
      <c r="U6" s="64">
        <f>VLOOKUP(D6,'[1]Minun Maatilani'!$C:$V,20,0)</f>
        <v>112</v>
      </c>
      <c r="V6" s="27">
        <f>VLOOKUP(D6,'[1]Minun Maatilani'!$C:$W,21,0)</f>
        <v>16</v>
      </c>
      <c r="W6" s="64">
        <f>VLOOKUP(D6,'[1]Minun Maatilani'!$C:$X,22,0)</f>
        <v>99</v>
      </c>
      <c r="X6" s="64">
        <f>VLOOKUP(D6,'[1]Minun Maatilani'!$C:$Y,23,0)</f>
        <v>113</v>
      </c>
      <c r="Y6" s="64">
        <f>VLOOKUP(D6,'[1]Minun Maatilani'!$C:$Z,24,0)</f>
        <v>113</v>
      </c>
      <c r="Z6" s="25">
        <v>1772</v>
      </c>
      <c r="AA6" s="25">
        <v>1985.4014598540145</v>
      </c>
      <c r="AB6" s="32">
        <v>-0.14840999999999999</v>
      </c>
      <c r="AC6" s="29">
        <v>6.283736143622046</v>
      </c>
      <c r="AD6" s="22">
        <v>83</v>
      </c>
      <c r="AE6" s="22">
        <v>81</v>
      </c>
      <c r="AF6" s="22">
        <v>77</v>
      </c>
      <c r="AG6" s="24">
        <v>81</v>
      </c>
      <c r="AH6" s="26">
        <v>77.241416666666666</v>
      </c>
      <c r="AI6" s="26">
        <v>4.8683333333333323</v>
      </c>
      <c r="AJ6" s="19">
        <v>43</v>
      </c>
      <c r="AK6" s="19">
        <v>1</v>
      </c>
      <c r="AL6" s="13">
        <v>4300</v>
      </c>
      <c r="AM6" s="39" t="s">
        <v>326</v>
      </c>
    </row>
    <row r="7" spans="1:39" x14ac:dyDescent="0.35">
      <c r="A7" s="19">
        <v>21</v>
      </c>
      <c r="B7" s="22">
        <v>7</v>
      </c>
      <c r="C7" s="21" t="s">
        <v>81</v>
      </c>
      <c r="D7" s="21" t="s">
        <v>146</v>
      </c>
      <c r="E7" s="22">
        <v>7059</v>
      </c>
      <c r="F7" s="21" t="s">
        <v>147</v>
      </c>
      <c r="G7" s="23">
        <v>43925.5</v>
      </c>
      <c r="H7" s="23" t="s">
        <v>59</v>
      </c>
      <c r="I7" s="21" t="s">
        <v>82</v>
      </c>
      <c r="J7" s="21" t="s">
        <v>85</v>
      </c>
      <c r="K7" s="21" t="s">
        <v>148</v>
      </c>
      <c r="L7" s="21" t="s">
        <v>149</v>
      </c>
      <c r="M7" s="21" t="s">
        <v>150</v>
      </c>
      <c r="N7" s="21" t="s">
        <v>151</v>
      </c>
      <c r="O7" s="22">
        <v>45</v>
      </c>
      <c r="P7" s="64">
        <f>VLOOKUP(D7,'[1]Minun Maatilani'!$C:$Q,15,0)</f>
        <v>111</v>
      </c>
      <c r="Q7" s="22">
        <v>364</v>
      </c>
      <c r="R7" s="64">
        <f>VLOOKUP(D7,'[1]Minun Maatilani'!$C:$S,17,0)</f>
        <v>119</v>
      </c>
      <c r="S7" s="22">
        <v>650</v>
      </c>
      <c r="T7" s="64">
        <f>VLOOKUP(D7,'[1]Minun Maatilani'!$C:$U,19,0)</f>
        <v>118</v>
      </c>
      <c r="U7" s="64">
        <f>VLOOKUP(D7,'[1]Minun Maatilani'!$C:$V,20,0)</f>
        <v>104</v>
      </c>
      <c r="V7" s="27">
        <f>VLOOKUP(D7,'[1]Minun Maatilani'!$C:$W,21,0)</f>
        <v>15</v>
      </c>
      <c r="W7" s="64">
        <f>VLOOKUP(D7,'[1]Minun Maatilani'!$C:$X,22,0)</f>
        <v>103</v>
      </c>
      <c r="X7" s="64">
        <f>VLOOKUP(D7,'[1]Minun Maatilani'!$C:$Y,23,0)</f>
        <v>120</v>
      </c>
      <c r="Y7" s="64">
        <f>VLOOKUP(D7,'[1]Minun Maatilani'!$C:$Z,24,0)</f>
        <v>101</v>
      </c>
      <c r="Z7" s="25">
        <v>1492</v>
      </c>
      <c r="AA7" s="25">
        <v>1839.4160583941605</v>
      </c>
      <c r="AB7" s="32">
        <v>1.874E-2</v>
      </c>
      <c r="AC7" s="29">
        <v>7.4799235802362194</v>
      </c>
      <c r="AD7" s="22">
        <v>86</v>
      </c>
      <c r="AE7" s="22">
        <v>82</v>
      </c>
      <c r="AF7" s="22">
        <v>80</v>
      </c>
      <c r="AG7" s="24">
        <v>84</v>
      </c>
      <c r="AH7" s="26">
        <v>76.298583333333326</v>
      </c>
      <c r="AI7" s="26">
        <v>5.6983333333333333</v>
      </c>
      <c r="AJ7" s="19">
        <v>40</v>
      </c>
      <c r="AK7" s="19">
        <v>1</v>
      </c>
      <c r="AL7" s="13">
        <v>4300</v>
      </c>
      <c r="AM7" s="39" t="s">
        <v>325</v>
      </c>
    </row>
    <row r="8" spans="1:39" x14ac:dyDescent="0.35">
      <c r="A8" s="19">
        <v>27</v>
      </c>
      <c r="B8" s="22">
        <v>7</v>
      </c>
      <c r="C8" s="21" t="s">
        <v>81</v>
      </c>
      <c r="D8" s="21" t="s">
        <v>165</v>
      </c>
      <c r="E8" s="22">
        <v>78</v>
      </c>
      <c r="F8" s="21" t="s">
        <v>166</v>
      </c>
      <c r="G8" s="23">
        <v>43936.5</v>
      </c>
      <c r="H8" s="23" t="s">
        <v>59</v>
      </c>
      <c r="I8" s="21" t="s">
        <v>82</v>
      </c>
      <c r="J8" s="21" t="s">
        <v>68</v>
      </c>
      <c r="K8" s="21" t="s">
        <v>167</v>
      </c>
      <c r="L8" s="21" t="s">
        <v>168</v>
      </c>
      <c r="M8" s="21" t="s">
        <v>169</v>
      </c>
      <c r="N8" s="20" t="s">
        <v>340</v>
      </c>
      <c r="O8" s="22">
        <v>41</v>
      </c>
      <c r="P8" s="64">
        <f>VLOOKUP(D8,'[1]Minun Maatilani'!$C:$Q,15,0)</f>
        <v>107</v>
      </c>
      <c r="Q8" s="22">
        <v>384</v>
      </c>
      <c r="R8" s="64">
        <f>VLOOKUP(D8,'[1]Minun Maatilani'!$C:$S,17,0)</f>
        <v>114</v>
      </c>
      <c r="S8" s="22">
        <v>639</v>
      </c>
      <c r="T8" s="64">
        <f>VLOOKUP(D8,'[1]Minun Maatilani'!$C:$U,19,0)</f>
        <v>113</v>
      </c>
      <c r="U8" s="64">
        <f>VLOOKUP(D8,'[1]Minun Maatilani'!$C:$V,20,0)</f>
        <v>105</v>
      </c>
      <c r="V8" s="27">
        <f>VLOOKUP(D8,'[1]Minun Maatilani'!$C:$W,21,0)</f>
        <v>12</v>
      </c>
      <c r="W8" s="64">
        <f>VLOOKUP(D8,'[1]Minun Maatilani'!$C:$X,22,0)</f>
        <v>104</v>
      </c>
      <c r="X8" s="64">
        <f>VLOOKUP(D8,'[1]Minun Maatilani'!$C:$Y,23,0)</f>
        <v>115</v>
      </c>
      <c r="Y8" s="64">
        <f>VLOOKUP(D8,'[1]Minun Maatilani'!$C:$Z,24,0)</f>
        <v>100</v>
      </c>
      <c r="Z8" s="25">
        <v>1539</v>
      </c>
      <c r="AA8" s="25">
        <v>1737.226277372263</v>
      </c>
      <c r="AB8" s="32">
        <v>1.21E-2</v>
      </c>
      <c r="AC8" s="29">
        <v>5.2731152469291356</v>
      </c>
      <c r="AD8" s="22">
        <v>81</v>
      </c>
      <c r="AE8" s="22">
        <v>87</v>
      </c>
      <c r="AF8" s="22">
        <v>83</v>
      </c>
      <c r="AG8" s="24">
        <v>85</v>
      </c>
      <c r="AH8" s="26">
        <v>82.865083333333331</v>
      </c>
      <c r="AI8" s="26">
        <v>4.625</v>
      </c>
      <c r="AJ8" s="19">
        <v>35</v>
      </c>
      <c r="AK8" s="19">
        <v>1</v>
      </c>
      <c r="AL8" s="13">
        <v>4300</v>
      </c>
      <c r="AM8" s="39" t="s">
        <v>328</v>
      </c>
    </row>
    <row r="9" spans="1:39" x14ac:dyDescent="0.35">
      <c r="A9" s="19">
        <v>29</v>
      </c>
      <c r="B9" s="22">
        <v>7</v>
      </c>
      <c r="C9" s="21" t="s">
        <v>81</v>
      </c>
      <c r="D9" s="21" t="s">
        <v>179</v>
      </c>
      <c r="E9" s="22">
        <v>30</v>
      </c>
      <c r="F9" s="21" t="s">
        <v>180</v>
      </c>
      <c r="G9" s="23">
        <v>43944.5</v>
      </c>
      <c r="H9" s="23" t="s">
        <v>59</v>
      </c>
      <c r="I9" s="21" t="s">
        <v>82</v>
      </c>
      <c r="J9" s="21" t="s">
        <v>85</v>
      </c>
      <c r="K9" s="21" t="s">
        <v>83</v>
      </c>
      <c r="L9" s="21" t="s">
        <v>84</v>
      </c>
      <c r="M9" s="21" t="s">
        <v>181</v>
      </c>
      <c r="N9" s="20"/>
      <c r="O9" s="22">
        <v>43</v>
      </c>
      <c r="P9" s="64">
        <f>VLOOKUP(D9,'[1]Minun Maatilani'!$C:$Q,15,0)</f>
        <v>98</v>
      </c>
      <c r="Q9" s="22">
        <v>270</v>
      </c>
      <c r="R9" s="64">
        <f>VLOOKUP(D9,'[1]Minun Maatilani'!$C:$S,17,0)</f>
        <v>109</v>
      </c>
      <c r="S9" s="22">
        <v>595</v>
      </c>
      <c r="T9" s="64">
        <f>VLOOKUP(D9,'[1]Minun Maatilani'!$C:$U,19,0)</f>
        <v>106</v>
      </c>
      <c r="U9" s="64">
        <f>VLOOKUP(D9,'[1]Minun Maatilani'!$C:$V,20,0)</f>
        <v>89</v>
      </c>
      <c r="V9" s="27">
        <f>VLOOKUP(D9,'[1]Minun Maatilani'!$C:$W,21,0)</f>
        <v>10</v>
      </c>
      <c r="W9" s="64">
        <f>VLOOKUP(D9,'[1]Minun Maatilani'!$C:$X,22,0)</f>
        <v>105</v>
      </c>
      <c r="X9" s="64">
        <f>VLOOKUP(D9,'[1]Minun Maatilani'!$C:$Y,23,0)</f>
        <v>104</v>
      </c>
      <c r="Y9" s="64">
        <f>VLOOKUP(D9,'[1]Minun Maatilani'!$C:$Z,24,0)</f>
        <v>106</v>
      </c>
      <c r="Z9" s="25">
        <v>1136</v>
      </c>
      <c r="AA9" s="25">
        <v>1883.2116788321166</v>
      </c>
      <c r="AB9" s="32">
        <v>-3.7799999999999999E-3</v>
      </c>
      <c r="AC9" s="29">
        <v>6.3691562283464567</v>
      </c>
      <c r="AD9" s="22">
        <v>86</v>
      </c>
      <c r="AE9" s="22">
        <v>80</v>
      </c>
      <c r="AF9" s="22">
        <v>83</v>
      </c>
      <c r="AG9" s="24">
        <v>84</v>
      </c>
      <c r="AH9" s="26">
        <v>87.197083333333339</v>
      </c>
      <c r="AI9" s="26">
        <v>4.128333333333333</v>
      </c>
      <c r="AJ9" s="19">
        <v>35</v>
      </c>
      <c r="AK9" s="19">
        <v>1</v>
      </c>
      <c r="AL9" s="13">
        <v>4300</v>
      </c>
      <c r="AM9" s="39" t="s">
        <v>327</v>
      </c>
    </row>
    <row r="10" spans="1:39" x14ac:dyDescent="0.35">
      <c r="A10" s="19">
        <v>33</v>
      </c>
      <c r="B10" s="22">
        <v>6</v>
      </c>
      <c r="C10" s="21" t="s">
        <v>81</v>
      </c>
      <c r="D10" s="21" t="s">
        <v>102</v>
      </c>
      <c r="E10" s="22">
        <v>914</v>
      </c>
      <c r="F10" s="21" t="s">
        <v>103</v>
      </c>
      <c r="G10" s="23">
        <v>43936.5</v>
      </c>
      <c r="H10" s="23" t="s">
        <v>59</v>
      </c>
      <c r="I10" s="21" t="s">
        <v>82</v>
      </c>
      <c r="J10" s="21" t="s">
        <v>57</v>
      </c>
      <c r="K10" s="21" t="s">
        <v>104</v>
      </c>
      <c r="L10" s="21" t="s">
        <v>105</v>
      </c>
      <c r="M10" s="21" t="s">
        <v>106</v>
      </c>
      <c r="N10" s="21" t="s">
        <v>107</v>
      </c>
      <c r="O10" s="22">
        <v>42</v>
      </c>
      <c r="P10" s="64">
        <f>VLOOKUP(D10,'[1]Minun Maatilani'!$C:$Q,15,0)</f>
        <v>112</v>
      </c>
      <c r="Q10" s="22">
        <v>381</v>
      </c>
      <c r="R10" s="64">
        <f>VLOOKUP(D10,'[1]Minun Maatilani'!$C:$S,17,0)</f>
        <v>122</v>
      </c>
      <c r="S10" s="22">
        <v>672</v>
      </c>
      <c r="T10" s="64">
        <f>VLOOKUP(D10,'[1]Minun Maatilani'!$C:$U,19,0)</f>
        <v>125</v>
      </c>
      <c r="U10" s="64">
        <f>VLOOKUP(D10,'[1]Minun Maatilani'!$C:$V,20,0)</f>
        <v>91</v>
      </c>
      <c r="V10" s="27">
        <f>VLOOKUP(D10,'[1]Minun Maatilani'!$C:$W,21,0)</f>
        <v>23</v>
      </c>
      <c r="W10" s="64">
        <f>VLOOKUP(D10,'[1]Minun Maatilani'!$C:$X,22,0)</f>
        <v>83</v>
      </c>
      <c r="X10" s="64">
        <f>VLOOKUP(D10,'[1]Minun Maatilani'!$C:$Y,23,0)</f>
        <v>117</v>
      </c>
      <c r="Y10" s="64">
        <f>VLOOKUP(D10,'[1]Minun Maatilani'!$C:$Z,24,0)</f>
        <v>111</v>
      </c>
      <c r="Z10" s="25">
        <v>1694</v>
      </c>
      <c r="AA10" s="25">
        <v>1751.8248175182482</v>
      </c>
      <c r="AB10" s="32">
        <v>5.2929999999999998E-2</v>
      </c>
      <c r="AC10" s="29">
        <v>6.4520661130708659</v>
      </c>
      <c r="AD10" s="22">
        <v>83</v>
      </c>
      <c r="AE10" s="22">
        <v>82</v>
      </c>
      <c r="AF10" s="22">
        <v>83</v>
      </c>
      <c r="AG10" s="24">
        <v>84</v>
      </c>
      <c r="AH10" s="26">
        <v>85.381749999999997</v>
      </c>
      <c r="AI10" s="26">
        <v>3.4350000000000001</v>
      </c>
      <c r="AJ10" s="19">
        <v>45</v>
      </c>
      <c r="AK10" s="19">
        <v>1</v>
      </c>
      <c r="AL10" s="13">
        <v>4200</v>
      </c>
      <c r="AM10" s="39" t="s">
        <v>309</v>
      </c>
    </row>
    <row r="11" spans="1:39" x14ac:dyDescent="0.35">
      <c r="A11" s="19">
        <v>37</v>
      </c>
      <c r="B11" s="22">
        <v>8</v>
      </c>
      <c r="C11" s="21" t="s">
        <v>81</v>
      </c>
      <c r="D11" s="21" t="s">
        <v>196</v>
      </c>
      <c r="E11" s="22">
        <v>787</v>
      </c>
      <c r="F11" s="21" t="s">
        <v>197</v>
      </c>
      <c r="G11" s="23">
        <v>43905.5</v>
      </c>
      <c r="H11" s="23" t="s">
        <v>59</v>
      </c>
      <c r="I11" s="21" t="s">
        <v>82</v>
      </c>
      <c r="J11" s="21" t="s">
        <v>57</v>
      </c>
      <c r="K11" s="21" t="s">
        <v>108</v>
      </c>
      <c r="L11" s="21" t="s">
        <v>109</v>
      </c>
      <c r="M11" s="21" t="s">
        <v>198</v>
      </c>
      <c r="N11" s="20"/>
      <c r="O11" s="22">
        <v>38</v>
      </c>
      <c r="P11" s="64">
        <f>VLOOKUP(D11,'[1]Minun Maatilani'!$C:$Q,15,0)</f>
        <v>105</v>
      </c>
      <c r="Q11" s="22">
        <v>345</v>
      </c>
      <c r="R11" s="64">
        <f>VLOOKUP(D11,'[1]Minun Maatilani'!$C:$S,17,0)</f>
        <v>112</v>
      </c>
      <c r="S11" s="22">
        <v>599</v>
      </c>
      <c r="T11" s="64">
        <f>VLOOKUP(D11,'[1]Minun Maatilani'!$C:$U,19,0)</f>
        <v>108</v>
      </c>
      <c r="U11" s="64">
        <f>VLOOKUP(D11,'[1]Minun Maatilani'!$C:$V,20,0)</f>
        <v>104</v>
      </c>
      <c r="V11" s="27">
        <f>VLOOKUP(D11,'[1]Minun Maatilani'!$C:$W,21,0)</f>
        <v>7</v>
      </c>
      <c r="W11" s="64">
        <f>VLOOKUP(D11,'[1]Minun Maatilani'!$C:$X,22,0)</f>
        <v>101</v>
      </c>
      <c r="X11" s="64">
        <f>VLOOKUP(D11,'[1]Minun Maatilani'!$C:$Y,23,0)</f>
        <v>110</v>
      </c>
      <c r="Y11" s="64">
        <f>VLOOKUP(D11,'[1]Minun Maatilani'!$C:$Z,24,0)</f>
        <v>117</v>
      </c>
      <c r="Z11" s="25">
        <v>1349</v>
      </c>
      <c r="AA11" s="25">
        <v>1795.6204379562043</v>
      </c>
      <c r="AB11" s="32">
        <v>0.12859999999999999</v>
      </c>
      <c r="AC11" s="29">
        <v>5.4451846700000015</v>
      </c>
      <c r="AD11" s="22">
        <v>81</v>
      </c>
      <c r="AE11" s="22">
        <v>87</v>
      </c>
      <c r="AF11" s="22">
        <v>79</v>
      </c>
      <c r="AG11" s="24">
        <v>84</v>
      </c>
      <c r="AH11" s="26">
        <v>86.001916666666659</v>
      </c>
      <c r="AI11" s="26">
        <v>4.8016666666666667</v>
      </c>
      <c r="AJ11" s="19">
        <v>38</v>
      </c>
      <c r="AK11" s="19">
        <v>1</v>
      </c>
      <c r="AL11" s="13">
        <v>4200</v>
      </c>
      <c r="AM11" s="39" t="s">
        <v>302</v>
      </c>
    </row>
    <row r="12" spans="1:39" x14ac:dyDescent="0.35">
      <c r="A12" s="19">
        <v>38</v>
      </c>
      <c r="B12" s="22">
        <v>8</v>
      </c>
      <c r="C12" s="21" t="s">
        <v>81</v>
      </c>
      <c r="D12" s="21" t="s">
        <v>206</v>
      </c>
      <c r="E12" s="22">
        <v>37</v>
      </c>
      <c r="F12" s="21" t="s">
        <v>207</v>
      </c>
      <c r="G12" s="23">
        <v>43896.5</v>
      </c>
      <c r="H12" s="23" t="s">
        <v>59</v>
      </c>
      <c r="I12" s="21" t="s">
        <v>82</v>
      </c>
      <c r="J12" s="21" t="s">
        <v>57</v>
      </c>
      <c r="K12" s="21" t="s">
        <v>133</v>
      </c>
      <c r="L12" s="21" t="s">
        <v>134</v>
      </c>
      <c r="M12" s="21" t="s">
        <v>208</v>
      </c>
      <c r="N12" s="21" t="s">
        <v>209</v>
      </c>
      <c r="O12" s="22">
        <v>42</v>
      </c>
      <c r="P12" s="64">
        <f>VLOOKUP(D12,'[1]Minun Maatilani'!$C:$Q,15,0)</f>
        <v>101</v>
      </c>
      <c r="Q12" s="22">
        <v>340</v>
      </c>
      <c r="R12" s="64">
        <f>VLOOKUP(D12,'[1]Minun Maatilani'!$C:$S,17,0)</f>
        <v>107</v>
      </c>
      <c r="S12" s="22">
        <v>598</v>
      </c>
      <c r="T12" s="64">
        <f>VLOOKUP(D12,'[1]Minun Maatilani'!$C:$U,19,0)</f>
        <v>106</v>
      </c>
      <c r="U12" s="64">
        <f>VLOOKUP(D12,'[1]Minun Maatilani'!$C:$V,20,0)</f>
        <v>101</v>
      </c>
      <c r="V12" s="27">
        <f>VLOOKUP(D12,'[1]Minun Maatilani'!$C:$W,21,0)</f>
        <v>7</v>
      </c>
      <c r="W12" s="64">
        <f>VLOOKUP(D12,'[1]Minun Maatilani'!$C:$X,22,0)</f>
        <v>99</v>
      </c>
      <c r="X12" s="64">
        <f>VLOOKUP(D12,'[1]Minun Maatilani'!$C:$Y,23,0)</f>
        <v>113</v>
      </c>
      <c r="Y12" s="64">
        <f>VLOOKUP(D12,'[1]Minun Maatilani'!$C:$Z,24,0)</f>
        <v>105</v>
      </c>
      <c r="Z12" s="25">
        <v>1488</v>
      </c>
      <c r="AA12" s="25">
        <v>1591.2408759124089</v>
      </c>
      <c r="AB12" s="32">
        <v>-6.6519999999999996E-2</v>
      </c>
      <c r="AC12" s="29">
        <v>6.3161004563779555</v>
      </c>
      <c r="AD12" s="22">
        <v>86</v>
      </c>
      <c r="AE12" s="22">
        <v>82</v>
      </c>
      <c r="AF12" s="22">
        <v>82</v>
      </c>
      <c r="AG12" s="24">
        <v>84</v>
      </c>
      <c r="AH12" s="26">
        <v>78.681749999999994</v>
      </c>
      <c r="AI12" s="26">
        <v>3.848333333333334</v>
      </c>
      <c r="AJ12" s="19">
        <v>37</v>
      </c>
      <c r="AK12" s="19">
        <v>1</v>
      </c>
      <c r="AL12" s="13">
        <v>4200</v>
      </c>
      <c r="AM12" s="39" t="s">
        <v>329</v>
      </c>
    </row>
    <row r="13" spans="1:39" x14ac:dyDescent="0.35">
      <c r="A13" s="19">
        <v>41</v>
      </c>
      <c r="B13" s="22">
        <v>8</v>
      </c>
      <c r="C13" s="21" t="s">
        <v>81</v>
      </c>
      <c r="D13" s="21" t="s">
        <v>224</v>
      </c>
      <c r="E13" s="22">
        <v>290</v>
      </c>
      <c r="F13" s="21" t="s">
        <v>225</v>
      </c>
      <c r="G13" s="23">
        <v>43926.5</v>
      </c>
      <c r="H13" s="23" t="s">
        <v>59</v>
      </c>
      <c r="I13" s="21" t="s">
        <v>82</v>
      </c>
      <c r="J13" s="21" t="s">
        <v>57</v>
      </c>
      <c r="K13" s="21" t="s">
        <v>161</v>
      </c>
      <c r="L13" s="21" t="s">
        <v>162</v>
      </c>
      <c r="M13" s="21" t="s">
        <v>226</v>
      </c>
      <c r="N13" s="21" t="s">
        <v>227</v>
      </c>
      <c r="O13" s="22">
        <v>40</v>
      </c>
      <c r="P13" s="64">
        <f>VLOOKUP(D13,'[1]Minun Maatilani'!$C:$Q,15,0)</f>
        <v>106</v>
      </c>
      <c r="Q13" s="22">
        <v>379</v>
      </c>
      <c r="R13" s="64">
        <f>VLOOKUP(D13,'[1]Minun Maatilani'!$C:$S,17,0)</f>
        <v>107</v>
      </c>
      <c r="S13" s="22">
        <v>637</v>
      </c>
      <c r="T13" s="64">
        <f>VLOOKUP(D13,'[1]Minun Maatilani'!$C:$U,19,0)</f>
        <v>105</v>
      </c>
      <c r="U13" s="64">
        <f>VLOOKUP(D13,'[1]Minun Maatilani'!$C:$V,20,0)</f>
        <v>109</v>
      </c>
      <c r="V13" s="27">
        <f>VLOOKUP(D13,'[1]Minun Maatilani'!$C:$W,21,0)</f>
        <v>2</v>
      </c>
      <c r="W13" s="64">
        <f>VLOOKUP(D13,'[1]Minun Maatilani'!$C:$X,22,0)</f>
        <v>104</v>
      </c>
      <c r="X13" s="64">
        <f>VLOOKUP(D13,'[1]Minun Maatilani'!$C:$Y,23,0)</f>
        <v>101</v>
      </c>
      <c r="Y13" s="64">
        <f>VLOOKUP(D13,'[1]Minun Maatilani'!$C:$Z,24,0)</f>
        <v>105</v>
      </c>
      <c r="Z13" s="25">
        <v>1696</v>
      </c>
      <c r="AA13" s="25">
        <v>1832.1167883211681</v>
      </c>
      <c r="AB13" s="32">
        <v>0.17011000000000001</v>
      </c>
      <c r="AC13" s="29">
        <v>5.7238548800000002</v>
      </c>
      <c r="AD13" s="22">
        <v>80</v>
      </c>
      <c r="AE13" s="22">
        <v>83</v>
      </c>
      <c r="AF13" s="22">
        <v>84</v>
      </c>
      <c r="AG13" s="24">
        <v>83</v>
      </c>
      <c r="AH13" s="26">
        <v>92.003416666666666</v>
      </c>
      <c r="AI13" s="26">
        <v>4.3683333333333332</v>
      </c>
      <c r="AJ13" s="19">
        <v>43</v>
      </c>
      <c r="AK13" s="19">
        <v>1</v>
      </c>
      <c r="AL13" s="13">
        <v>4200</v>
      </c>
      <c r="AM13" s="39" t="s">
        <v>304</v>
      </c>
    </row>
    <row r="14" spans="1:39" ht="101.5" x14ac:dyDescent="0.35">
      <c r="A14" s="51">
        <v>42</v>
      </c>
      <c r="B14" s="52">
        <v>8</v>
      </c>
      <c r="C14" s="53" t="s">
        <v>81</v>
      </c>
      <c r="D14" s="53" t="s">
        <v>231</v>
      </c>
      <c r="E14" s="52">
        <v>11</v>
      </c>
      <c r="F14" s="53" t="s">
        <v>232</v>
      </c>
      <c r="G14" s="54">
        <v>43886.5</v>
      </c>
      <c r="H14" s="54" t="s">
        <v>59</v>
      </c>
      <c r="I14" s="53" t="s">
        <v>82</v>
      </c>
      <c r="J14" s="53" t="s">
        <v>57</v>
      </c>
      <c r="K14" s="53" t="s">
        <v>233</v>
      </c>
      <c r="L14" s="53" t="s">
        <v>234</v>
      </c>
      <c r="M14" s="53" t="s">
        <v>235</v>
      </c>
      <c r="N14" s="53" t="s">
        <v>236</v>
      </c>
      <c r="O14" s="52">
        <v>45</v>
      </c>
      <c r="P14" s="67">
        <f>VLOOKUP(D14,'[1]Minun Maatilani'!$C:$Q,15,0)</f>
        <v>105</v>
      </c>
      <c r="Q14" s="66">
        <v>381</v>
      </c>
      <c r="R14" s="67">
        <f>VLOOKUP(D14,'[1]Minun Maatilani'!$C:$S,17,0)</f>
        <v>109</v>
      </c>
      <c r="S14" s="52">
        <v>623</v>
      </c>
      <c r="T14" s="67">
        <f>VLOOKUP(D14,'[1]Minun Maatilani'!$C:$U,19,0)</f>
        <v>105</v>
      </c>
      <c r="U14" s="67">
        <f>VLOOKUP(D14,'[1]Minun Maatilani'!$C:$V,20,0)</f>
        <v>100</v>
      </c>
      <c r="V14" s="68">
        <f>VLOOKUP(D14,'[1]Minun Maatilani'!$C:$W,21,0)</f>
        <v>3</v>
      </c>
      <c r="W14" s="67">
        <f>VLOOKUP(D14,'[1]Minun Maatilani'!$C:$X,22,0)</f>
        <v>108</v>
      </c>
      <c r="X14" s="67">
        <f>VLOOKUP(D14,'[1]Minun Maatilani'!$C:$Y,23,0)</f>
        <v>108</v>
      </c>
      <c r="Y14" s="67">
        <f>VLOOKUP(D14,'[1]Minun Maatilani'!$C:$Z,24,0)</f>
        <v>98</v>
      </c>
      <c r="Z14" s="56">
        <v>1678</v>
      </c>
      <c r="AA14" s="56">
        <v>1664.2335766423357</v>
      </c>
      <c r="AB14" s="57">
        <v>0.11262</v>
      </c>
      <c r="AC14" s="58">
        <v>6.5878967193700797</v>
      </c>
      <c r="AD14" s="52">
        <v>87</v>
      </c>
      <c r="AE14" s="52">
        <v>81</v>
      </c>
      <c r="AF14" s="52">
        <v>82</v>
      </c>
      <c r="AG14" s="55">
        <v>84</v>
      </c>
      <c r="AH14" s="59">
        <v>82.380083333333332</v>
      </c>
      <c r="AI14" s="59">
        <v>4.5716666666666672</v>
      </c>
      <c r="AJ14" s="60" t="s">
        <v>333</v>
      </c>
      <c r="AK14" s="51">
        <v>1</v>
      </c>
      <c r="AL14" s="61">
        <v>4200</v>
      </c>
      <c r="AM14" s="40" t="s">
        <v>334</v>
      </c>
    </row>
    <row r="15" spans="1:39" x14ac:dyDescent="0.35">
      <c r="A15" s="19">
        <v>44</v>
      </c>
      <c r="B15" s="22">
        <v>8</v>
      </c>
      <c r="C15" s="21" t="s">
        <v>81</v>
      </c>
      <c r="D15" s="21" t="s">
        <v>202</v>
      </c>
      <c r="E15" s="22">
        <v>892</v>
      </c>
      <c r="F15" s="21" t="s">
        <v>203</v>
      </c>
      <c r="G15" s="23">
        <v>43918.5</v>
      </c>
      <c r="H15" s="23" t="s">
        <v>59</v>
      </c>
      <c r="I15" s="21" t="s">
        <v>82</v>
      </c>
      <c r="J15" s="21" t="s">
        <v>57</v>
      </c>
      <c r="K15" s="21" t="s">
        <v>161</v>
      </c>
      <c r="L15" s="21" t="s">
        <v>162</v>
      </c>
      <c r="M15" s="21" t="s">
        <v>204</v>
      </c>
      <c r="N15" s="21" t="s">
        <v>205</v>
      </c>
      <c r="O15" s="22">
        <v>42</v>
      </c>
      <c r="P15" s="64">
        <f>VLOOKUP(D15,'[1]Minun Maatilani'!$C:$Q,15,0)</f>
        <v>107</v>
      </c>
      <c r="Q15" s="22">
        <v>369</v>
      </c>
      <c r="R15" s="64">
        <f>VLOOKUP(D15,'[1]Minun Maatilani'!$C:$S,17,0)</f>
        <v>109</v>
      </c>
      <c r="S15" s="22">
        <v>613</v>
      </c>
      <c r="T15" s="64">
        <f>VLOOKUP(D15,'[1]Minun Maatilani'!$C:$U,19,0)</f>
        <v>108</v>
      </c>
      <c r="U15" s="64">
        <f>VLOOKUP(D15,'[1]Minun Maatilani'!$C:$V,20,0)</f>
        <v>103</v>
      </c>
      <c r="V15" s="27">
        <f>VLOOKUP(D15,'[1]Minun Maatilani'!$C:$W,21,0)</f>
        <v>5</v>
      </c>
      <c r="W15" s="64">
        <f>VLOOKUP(D15,'[1]Minun Maatilani'!$C:$X,22,0)</f>
        <v>99</v>
      </c>
      <c r="X15" s="64">
        <f>VLOOKUP(D15,'[1]Minun Maatilani'!$C:$Y,23,0)</f>
        <v>109</v>
      </c>
      <c r="Y15" s="64">
        <f>VLOOKUP(D15,'[1]Minun Maatilani'!$C:$Z,24,0)</f>
        <v>103</v>
      </c>
      <c r="Z15" s="25">
        <v>1637</v>
      </c>
      <c r="AA15" s="25">
        <v>1598.5401459854013</v>
      </c>
      <c r="AB15" s="32">
        <v>2.1309999999999999E-2</v>
      </c>
      <c r="AC15" s="29">
        <v>5.4189414160629923</v>
      </c>
      <c r="AD15" s="22">
        <v>79</v>
      </c>
      <c r="AE15" s="22">
        <v>82</v>
      </c>
      <c r="AF15" s="22">
        <v>82</v>
      </c>
      <c r="AG15" s="24">
        <v>82</v>
      </c>
      <c r="AH15" s="26">
        <v>86.298083333333338</v>
      </c>
      <c r="AI15" s="26">
        <v>4.4150000000000009</v>
      </c>
      <c r="AJ15" s="19">
        <v>44</v>
      </c>
      <c r="AK15" s="19">
        <v>1</v>
      </c>
      <c r="AL15" s="13">
        <v>4100</v>
      </c>
      <c r="AM15" s="39" t="s">
        <v>336</v>
      </c>
    </row>
    <row r="16" spans="1:39" x14ac:dyDescent="0.35">
      <c r="A16" s="19">
        <v>45</v>
      </c>
      <c r="B16" s="22">
        <v>7</v>
      </c>
      <c r="C16" s="21" t="s">
        <v>81</v>
      </c>
      <c r="D16" s="21" t="s">
        <v>210</v>
      </c>
      <c r="E16" s="22">
        <v>52</v>
      </c>
      <c r="F16" s="21" t="s">
        <v>211</v>
      </c>
      <c r="G16" s="23">
        <v>43912.5</v>
      </c>
      <c r="H16" s="23" t="s">
        <v>59</v>
      </c>
      <c r="I16" s="21" t="s">
        <v>82</v>
      </c>
      <c r="J16" s="21" t="s">
        <v>57</v>
      </c>
      <c r="K16" s="21" t="s">
        <v>212</v>
      </c>
      <c r="L16" s="21" t="s">
        <v>213</v>
      </c>
      <c r="M16" s="21" t="s">
        <v>214</v>
      </c>
      <c r="N16" s="21" t="s">
        <v>215</v>
      </c>
      <c r="O16" s="22">
        <v>38</v>
      </c>
      <c r="P16" s="64">
        <f>VLOOKUP(D16,'[1]Minun Maatilani'!$C:$Q,15,0)</f>
        <v>108</v>
      </c>
      <c r="Q16" s="22">
        <v>291</v>
      </c>
      <c r="R16" s="64">
        <f>VLOOKUP(D16,'[1]Minun Maatilani'!$C:$S,17,0)</f>
        <v>110</v>
      </c>
      <c r="S16" s="22">
        <v>559</v>
      </c>
      <c r="T16" s="64">
        <f>VLOOKUP(D16,'[1]Minun Maatilani'!$C:$U,19,0)</f>
        <v>109</v>
      </c>
      <c r="U16" s="64">
        <f>VLOOKUP(D16,'[1]Minun Maatilani'!$C:$V,20,0)</f>
        <v>84</v>
      </c>
      <c r="V16" s="27">
        <f>VLOOKUP(D16,'[1]Minun Maatilani'!$C:$W,21,0)</f>
        <v>6</v>
      </c>
      <c r="W16" s="64">
        <f>VLOOKUP(D16,'[1]Minun Maatilani'!$C:$X,22,0)</f>
        <v>95</v>
      </c>
      <c r="X16" s="64">
        <f>VLOOKUP(D16,'[1]Minun Maatilani'!$C:$Y,23,0)</f>
        <v>109</v>
      </c>
      <c r="Y16" s="64">
        <f>VLOOKUP(D16,'[1]Minun Maatilani'!$C:$Z,24,0)</f>
        <v>111</v>
      </c>
      <c r="Z16" s="25">
        <v>1267</v>
      </c>
      <c r="AA16" s="25">
        <v>1635.036496350365</v>
      </c>
      <c r="AB16" s="32">
        <v>-5.9540000000000003E-2</v>
      </c>
      <c r="AC16" s="29">
        <v>5.5361666800000009</v>
      </c>
      <c r="AD16" s="22">
        <v>80</v>
      </c>
      <c r="AE16" s="22">
        <v>80</v>
      </c>
      <c r="AF16" s="22">
        <v>84</v>
      </c>
      <c r="AG16" s="24">
        <v>82</v>
      </c>
      <c r="AH16" s="26">
        <v>77.039083333333338</v>
      </c>
      <c r="AI16" s="26">
        <v>6.8183333333333334</v>
      </c>
      <c r="AJ16" s="19">
        <v>37</v>
      </c>
      <c r="AK16" s="19">
        <v>1</v>
      </c>
      <c r="AL16" s="13">
        <v>4100</v>
      </c>
      <c r="AM16" s="39" t="s">
        <v>330</v>
      </c>
    </row>
    <row r="17" spans="1:39" x14ac:dyDescent="0.35">
      <c r="A17" s="19">
        <v>46</v>
      </c>
      <c r="B17" s="22">
        <v>8</v>
      </c>
      <c r="C17" s="21" t="s">
        <v>81</v>
      </c>
      <c r="D17" s="21" t="s">
        <v>216</v>
      </c>
      <c r="E17" s="22">
        <v>918</v>
      </c>
      <c r="F17" s="21" t="s">
        <v>217</v>
      </c>
      <c r="G17" s="23">
        <v>43909.5</v>
      </c>
      <c r="H17" s="23" t="s">
        <v>59</v>
      </c>
      <c r="I17" s="21" t="s">
        <v>82</v>
      </c>
      <c r="J17" s="21" t="s">
        <v>57</v>
      </c>
      <c r="K17" s="21" t="s">
        <v>218</v>
      </c>
      <c r="L17" s="21" t="s">
        <v>219</v>
      </c>
      <c r="M17" s="21" t="s">
        <v>220</v>
      </c>
      <c r="N17" s="20"/>
      <c r="O17" s="22">
        <v>45</v>
      </c>
      <c r="P17" s="64">
        <f>VLOOKUP(D17,'[1]Minun Maatilani'!$C:$Q,15,0)</f>
        <v>114</v>
      </c>
      <c r="Q17" s="22">
        <v>379</v>
      </c>
      <c r="R17" s="64">
        <f>VLOOKUP(D17,'[1]Minun Maatilani'!$C:$S,17,0)</f>
        <v>114</v>
      </c>
      <c r="S17" s="22">
        <v>636</v>
      </c>
      <c r="T17" s="64">
        <f>VLOOKUP(D17,'[1]Minun Maatilani'!$C:$U,19,0)</f>
        <v>112</v>
      </c>
      <c r="U17" s="64">
        <f>VLOOKUP(D17,'[1]Minun Maatilani'!$C:$V,20,0)</f>
        <v>89</v>
      </c>
      <c r="V17" s="27">
        <f>VLOOKUP(D17,'[1]Minun Maatilani'!$C:$W,21,0)</f>
        <v>5</v>
      </c>
      <c r="W17" s="64">
        <f>VLOOKUP(D17,'[1]Minun Maatilani'!$C:$X,22,0)</f>
        <v>101</v>
      </c>
      <c r="X17" s="64">
        <f>VLOOKUP(D17,'[1]Minun Maatilani'!$C:$Y,23,0)</f>
        <v>113</v>
      </c>
      <c r="Y17" s="64">
        <f>VLOOKUP(D17,'[1]Minun Maatilani'!$C:$Z,24,0)</f>
        <v>112</v>
      </c>
      <c r="Z17" s="25">
        <v>1670</v>
      </c>
      <c r="AA17" s="25">
        <v>1708.0291970802919</v>
      </c>
      <c r="AB17" s="32">
        <v>2.0899999999999998E-3</v>
      </c>
      <c r="AC17" s="29">
        <v>6.0874813011811035</v>
      </c>
      <c r="AD17" s="22">
        <v>83</v>
      </c>
      <c r="AE17" s="22">
        <v>82</v>
      </c>
      <c r="AF17" s="22">
        <v>85</v>
      </c>
      <c r="AG17" s="24">
        <v>84</v>
      </c>
      <c r="AH17" s="26">
        <v>87.734583333333333</v>
      </c>
      <c r="AI17" s="26">
        <v>5.3816666666666659</v>
      </c>
      <c r="AJ17" s="19">
        <v>42</v>
      </c>
      <c r="AK17" s="19">
        <v>1</v>
      </c>
      <c r="AL17" s="13">
        <v>4100</v>
      </c>
      <c r="AM17" s="39" t="s">
        <v>303</v>
      </c>
    </row>
    <row r="18" spans="1:39" x14ac:dyDescent="0.35">
      <c r="A18" s="19">
        <v>48</v>
      </c>
      <c r="B18" s="22">
        <v>8</v>
      </c>
      <c r="C18" s="21" t="s">
        <v>81</v>
      </c>
      <c r="D18" s="21" t="s">
        <v>237</v>
      </c>
      <c r="E18" s="22">
        <v>567</v>
      </c>
      <c r="F18" s="21" t="s">
        <v>238</v>
      </c>
      <c r="G18" s="23">
        <v>43890.5</v>
      </c>
      <c r="H18" s="23" t="s">
        <v>59</v>
      </c>
      <c r="I18" s="21" t="s">
        <v>82</v>
      </c>
      <c r="J18" s="21" t="s">
        <v>57</v>
      </c>
      <c r="K18" s="21" t="s">
        <v>218</v>
      </c>
      <c r="L18" s="21" t="s">
        <v>219</v>
      </c>
      <c r="M18" s="21" t="s">
        <v>239</v>
      </c>
      <c r="N18" s="21" t="s">
        <v>240</v>
      </c>
      <c r="O18" s="22">
        <v>45</v>
      </c>
      <c r="P18" s="64">
        <f>VLOOKUP(D18,'[1]Minun Maatilani'!$C:$Q,15,0)</f>
        <v>113</v>
      </c>
      <c r="Q18" s="22">
        <v>413</v>
      </c>
      <c r="R18" s="64">
        <f>VLOOKUP(D18,'[1]Minun Maatilani'!$C:$S,17,0)</f>
        <v>117</v>
      </c>
      <c r="S18" s="22">
        <v>642</v>
      </c>
      <c r="T18" s="64">
        <f>VLOOKUP(D18,'[1]Minun Maatilani'!$C:$U,19,0)</f>
        <v>109</v>
      </c>
      <c r="U18" s="64">
        <f>VLOOKUP(D18,'[1]Minun Maatilani'!$C:$V,20,0)</f>
        <v>102</v>
      </c>
      <c r="V18" s="27">
        <f>VLOOKUP(D18,'[1]Minun Maatilani'!$C:$W,21,0)</f>
        <v>3</v>
      </c>
      <c r="W18" s="64">
        <f>VLOOKUP(D18,'[1]Minun Maatilani'!$C:$X,22,0)</f>
        <v>101</v>
      </c>
      <c r="X18" s="64">
        <f>VLOOKUP(D18,'[1]Minun Maatilani'!$C:$Y,23,0)</f>
        <v>113</v>
      </c>
      <c r="Y18" s="64">
        <f>VLOOKUP(D18,'[1]Minun Maatilani'!$C:$Z,24,0)</f>
        <v>105</v>
      </c>
      <c r="Z18" s="25">
        <v>1744</v>
      </c>
      <c r="AA18" s="25">
        <v>1693.4306569343064</v>
      </c>
      <c r="AB18" s="32">
        <v>-0.36588999999999999</v>
      </c>
      <c r="AC18" s="29">
        <v>6.8334218633070876</v>
      </c>
      <c r="AD18" s="22">
        <v>85</v>
      </c>
      <c r="AE18" s="22">
        <v>84</v>
      </c>
      <c r="AF18" s="22">
        <v>80</v>
      </c>
      <c r="AG18" s="24">
        <v>84</v>
      </c>
      <c r="AH18" s="26">
        <v>83.399416666666653</v>
      </c>
      <c r="AI18" s="26">
        <v>4.0616666666666665</v>
      </c>
      <c r="AJ18" s="19">
        <v>42</v>
      </c>
      <c r="AK18" s="19">
        <v>1</v>
      </c>
      <c r="AL18" s="13">
        <v>4100</v>
      </c>
      <c r="AM18" s="39" t="s">
        <v>303</v>
      </c>
    </row>
    <row r="19" spans="1:39" x14ac:dyDescent="0.35">
      <c r="A19" s="19">
        <v>52</v>
      </c>
      <c r="B19" s="22">
        <v>7</v>
      </c>
      <c r="C19" s="21" t="s">
        <v>81</v>
      </c>
      <c r="D19" s="21" t="s">
        <v>199</v>
      </c>
      <c r="E19" s="22">
        <v>68</v>
      </c>
      <c r="F19" s="21" t="s">
        <v>200</v>
      </c>
      <c r="G19" s="23">
        <v>43926.5</v>
      </c>
      <c r="H19" s="23" t="s">
        <v>59</v>
      </c>
      <c r="I19" s="21" t="s">
        <v>82</v>
      </c>
      <c r="J19" s="21" t="s">
        <v>57</v>
      </c>
      <c r="K19" s="21" t="s">
        <v>156</v>
      </c>
      <c r="L19" s="21" t="s">
        <v>157</v>
      </c>
      <c r="M19" s="21" t="s">
        <v>201</v>
      </c>
      <c r="N19" s="20"/>
      <c r="O19" s="22">
        <v>39</v>
      </c>
      <c r="P19" s="64">
        <f>VLOOKUP(D19,'[1]Minun Maatilani'!$C:$Q,15,0)</f>
        <v>106</v>
      </c>
      <c r="Q19" s="22">
        <v>367</v>
      </c>
      <c r="R19" s="64">
        <f>VLOOKUP(D19,'[1]Minun Maatilani'!$C:$S,17,0)</f>
        <v>111</v>
      </c>
      <c r="S19" s="22">
        <v>596</v>
      </c>
      <c r="T19" s="64">
        <f>VLOOKUP(D19,'[1]Minun Maatilani'!$C:$U,19,0)</f>
        <v>106</v>
      </c>
      <c r="U19" s="64">
        <f>VLOOKUP(D19,'[1]Minun Maatilani'!$C:$V,20,0)</f>
        <v>96</v>
      </c>
      <c r="V19" s="27">
        <f>VLOOKUP(D19,'[1]Minun Maatilani'!$C:$W,21,0)</f>
        <v>4</v>
      </c>
      <c r="W19" s="64">
        <f>VLOOKUP(D19,'[1]Minun Maatilani'!$C:$X,22,0)</f>
        <v>97</v>
      </c>
      <c r="X19" s="64">
        <f>VLOOKUP(D19,'[1]Minun Maatilani'!$C:$Y,23,0)</f>
        <v>111</v>
      </c>
      <c r="Y19" s="64">
        <f>VLOOKUP(D19,'[1]Minun Maatilani'!$C:$Z,24,0)</f>
        <v>107</v>
      </c>
      <c r="Z19" s="25">
        <v>1588</v>
      </c>
      <c r="AA19" s="25">
        <v>1408.7591240875911</v>
      </c>
      <c r="AB19" s="32">
        <v>-7.8140000000000001E-2</v>
      </c>
      <c r="AC19" s="29">
        <v>5.9204781870866121</v>
      </c>
      <c r="AD19" s="22">
        <v>81</v>
      </c>
      <c r="AE19" s="22">
        <v>80</v>
      </c>
      <c r="AF19" s="22">
        <v>76</v>
      </c>
      <c r="AG19" s="24">
        <v>79</v>
      </c>
      <c r="AH19" s="26">
        <v>78.026749999999993</v>
      </c>
      <c r="AI19" s="26">
        <v>4.8016666666666659</v>
      </c>
      <c r="AJ19" s="19">
        <v>43</v>
      </c>
      <c r="AK19" s="19">
        <v>1</v>
      </c>
      <c r="AL19" s="13">
        <v>4000</v>
      </c>
      <c r="AM19" s="39" t="s">
        <v>337</v>
      </c>
    </row>
    <row r="20" spans="1:39" x14ac:dyDescent="0.35">
      <c r="A20" s="19">
        <v>53</v>
      </c>
      <c r="B20" s="22">
        <v>8</v>
      </c>
      <c r="C20" s="21" t="s">
        <v>81</v>
      </c>
      <c r="D20" s="21" t="s">
        <v>221</v>
      </c>
      <c r="E20" s="22">
        <v>792</v>
      </c>
      <c r="F20" s="21" t="s">
        <v>222</v>
      </c>
      <c r="G20" s="23">
        <v>43933.5</v>
      </c>
      <c r="H20" s="23" t="s">
        <v>59</v>
      </c>
      <c r="I20" s="21" t="s">
        <v>82</v>
      </c>
      <c r="J20" s="21" t="s">
        <v>57</v>
      </c>
      <c r="K20" s="21" t="s">
        <v>161</v>
      </c>
      <c r="L20" s="21" t="s">
        <v>162</v>
      </c>
      <c r="M20" s="21" t="s">
        <v>223</v>
      </c>
      <c r="N20" s="20"/>
      <c r="O20" s="22">
        <v>39</v>
      </c>
      <c r="P20" s="64">
        <f>VLOOKUP(D20,'[1]Minun Maatilani'!$C:$Q,15,0)</f>
        <v>103</v>
      </c>
      <c r="Q20" s="22">
        <v>351</v>
      </c>
      <c r="R20" s="64">
        <f>VLOOKUP(D20,'[1]Minun Maatilani'!$C:$S,17,0)</f>
        <v>105</v>
      </c>
      <c r="S20" s="22">
        <v>581</v>
      </c>
      <c r="T20" s="64">
        <f>VLOOKUP(D20,'[1]Minun Maatilani'!$C:$U,19,0)</f>
        <v>105</v>
      </c>
      <c r="U20" s="64">
        <f>VLOOKUP(D20,'[1]Minun Maatilani'!$C:$V,20,0)</f>
        <v>107</v>
      </c>
      <c r="V20" s="27">
        <f>VLOOKUP(D20,'[1]Minun Maatilani'!$C:$W,21,0)</f>
        <v>4</v>
      </c>
      <c r="W20" s="64">
        <f>VLOOKUP(D20,'[1]Minun Maatilani'!$C:$X,22,0)</f>
        <v>100</v>
      </c>
      <c r="X20" s="64">
        <f>VLOOKUP(D20,'[1]Minun Maatilani'!$C:$Y,23,0)</f>
        <v>106</v>
      </c>
      <c r="Y20" s="64" t="str">
        <f>VLOOKUP(D20,'[1]Minun Maatilani'!$C:$Z,24,0)</f>
        <v>**</v>
      </c>
      <c r="Z20" s="25">
        <v>1462</v>
      </c>
      <c r="AA20" s="25">
        <v>1489.051094890511</v>
      </c>
      <c r="AB20" s="32">
        <v>-5.7140000000000003E-2</v>
      </c>
      <c r="AC20" s="29">
        <v>5.034436030629923</v>
      </c>
      <c r="AD20" s="22">
        <v>78</v>
      </c>
      <c r="AE20" s="22">
        <v>80</v>
      </c>
      <c r="AF20" s="22">
        <v>78</v>
      </c>
      <c r="AG20" s="24">
        <v>78</v>
      </c>
      <c r="AH20" s="26">
        <v>90.147250000000014</v>
      </c>
      <c r="AI20" s="26">
        <v>6.5316666666666663</v>
      </c>
      <c r="AJ20" s="19">
        <v>41</v>
      </c>
      <c r="AK20" s="19">
        <v>1</v>
      </c>
      <c r="AL20" s="13">
        <v>4000</v>
      </c>
      <c r="AM20" s="39" t="s">
        <v>306</v>
      </c>
    </row>
    <row r="21" spans="1:39" x14ac:dyDescent="0.35">
      <c r="A21" s="19">
        <v>56</v>
      </c>
      <c r="B21" s="22">
        <v>6</v>
      </c>
      <c r="C21" s="21" t="s">
        <v>81</v>
      </c>
      <c r="D21" s="21" t="s">
        <v>248</v>
      </c>
      <c r="E21" s="22">
        <v>2186</v>
      </c>
      <c r="F21" s="21" t="s">
        <v>249</v>
      </c>
      <c r="G21" s="23">
        <v>43908.5</v>
      </c>
      <c r="H21" s="23" t="s">
        <v>59</v>
      </c>
      <c r="I21" s="21" t="s">
        <v>82</v>
      </c>
      <c r="J21" s="21" t="s">
        <v>57</v>
      </c>
      <c r="K21" s="21" t="s">
        <v>250</v>
      </c>
      <c r="L21" s="21" t="s">
        <v>251</v>
      </c>
      <c r="M21" s="21" t="s">
        <v>252</v>
      </c>
      <c r="N21" s="21" t="s">
        <v>253</v>
      </c>
      <c r="O21" s="22">
        <v>45</v>
      </c>
      <c r="P21" s="64">
        <f>VLOOKUP(D21,'[1]Minun Maatilani'!$C:$Q,15,0)</f>
        <v>111</v>
      </c>
      <c r="Q21" s="22">
        <v>320</v>
      </c>
      <c r="R21" s="64">
        <f>VLOOKUP(D21,'[1]Minun Maatilani'!$C:$S,17,0)</f>
        <v>104</v>
      </c>
      <c r="S21" s="22">
        <v>578</v>
      </c>
      <c r="T21" s="64">
        <f>VLOOKUP(D21,'[1]Minun Maatilani'!$C:$U,19,0)</f>
        <v>106</v>
      </c>
      <c r="U21" s="64">
        <f>VLOOKUP(D21,'[1]Minun Maatilani'!$C:$V,20,0)</f>
        <v>109</v>
      </c>
      <c r="V21" s="27">
        <f>VLOOKUP(D21,'[1]Minun Maatilani'!$C:$W,21,0)</f>
        <v>-2</v>
      </c>
      <c r="W21" s="64">
        <f>VLOOKUP(D21,'[1]Minun Maatilani'!$C:$X,22,0)</f>
        <v>97</v>
      </c>
      <c r="X21" s="64">
        <f>VLOOKUP(D21,'[1]Minun Maatilani'!$C:$Y,23,0)</f>
        <v>109</v>
      </c>
      <c r="Y21" s="64">
        <f>VLOOKUP(D21,'[1]Minun Maatilani'!$C:$Z,24,0)</f>
        <v>104</v>
      </c>
      <c r="Z21" s="25">
        <v>1375</v>
      </c>
      <c r="AA21" s="25">
        <v>1598.5401459854013</v>
      </c>
      <c r="AB21" s="32">
        <v>-0.10829</v>
      </c>
      <c r="AC21" s="29">
        <v>5.2870833200000016</v>
      </c>
      <c r="AD21" s="22">
        <v>83</v>
      </c>
      <c r="AE21" s="22">
        <v>82</v>
      </c>
      <c r="AF21" s="22">
        <v>84</v>
      </c>
      <c r="AG21" s="24">
        <v>84</v>
      </c>
      <c r="AH21" s="26">
        <v>74.049750000000003</v>
      </c>
      <c r="AI21" s="26">
        <v>3.1350000000000002</v>
      </c>
      <c r="AJ21" s="19">
        <v>41</v>
      </c>
      <c r="AK21" s="19">
        <v>1</v>
      </c>
      <c r="AL21" s="13">
        <v>4000</v>
      </c>
      <c r="AM21" s="39" t="s">
        <v>307</v>
      </c>
    </row>
    <row r="22" spans="1:39" x14ac:dyDescent="0.35">
      <c r="A22" s="19">
        <v>59</v>
      </c>
      <c r="B22" s="22">
        <v>8</v>
      </c>
      <c r="C22" s="21" t="s">
        <v>81</v>
      </c>
      <c r="D22" s="21" t="s">
        <v>254</v>
      </c>
      <c r="E22" s="22">
        <v>75</v>
      </c>
      <c r="F22" s="21" t="s">
        <v>255</v>
      </c>
      <c r="G22" s="23">
        <v>43933.5</v>
      </c>
      <c r="H22" s="23" t="s">
        <v>59</v>
      </c>
      <c r="I22" s="21" t="s">
        <v>82</v>
      </c>
      <c r="J22" s="21" t="s">
        <v>57</v>
      </c>
      <c r="K22" s="21" t="s">
        <v>167</v>
      </c>
      <c r="L22" s="21" t="s">
        <v>168</v>
      </c>
      <c r="M22" s="21" t="s">
        <v>256</v>
      </c>
      <c r="N22" s="21" t="s">
        <v>257</v>
      </c>
      <c r="O22" s="22">
        <v>40</v>
      </c>
      <c r="P22" s="64">
        <f>VLOOKUP(D22,'[1]Minun Maatilani'!$C:$Q,15,0)</f>
        <v>105</v>
      </c>
      <c r="Q22" s="22">
        <v>340</v>
      </c>
      <c r="R22" s="64">
        <f>VLOOKUP(D22,'[1]Minun Maatilani'!$C:$S,17,0)</f>
        <v>107</v>
      </c>
      <c r="S22" s="22">
        <v>536</v>
      </c>
      <c r="T22" s="64">
        <f>VLOOKUP(D22,'[1]Minun Maatilani'!$C:$U,19,0)</f>
        <v>101</v>
      </c>
      <c r="U22" s="64">
        <f>VLOOKUP(D22,'[1]Minun Maatilani'!$C:$V,20,0)</f>
        <v>97</v>
      </c>
      <c r="V22" s="27">
        <f>VLOOKUP(D22,'[1]Minun Maatilani'!$C:$W,21,0)</f>
        <v>-2</v>
      </c>
      <c r="W22" s="64">
        <f>VLOOKUP(D22,'[1]Minun Maatilani'!$C:$X,22,0)</f>
        <v>103</v>
      </c>
      <c r="X22" s="64">
        <f>VLOOKUP(D22,'[1]Minun Maatilani'!$C:$Y,23,0)</f>
        <v>106</v>
      </c>
      <c r="Y22" s="64">
        <f>VLOOKUP(D22,'[1]Minun Maatilani'!$C:$Z,24,0)</f>
        <v>101</v>
      </c>
      <c r="Z22" s="25">
        <v>1318</v>
      </c>
      <c r="AA22" s="25">
        <v>1306.5693430656936</v>
      </c>
      <c r="AB22" s="32">
        <v>4.4999999999999999E-4</v>
      </c>
      <c r="AC22" s="29">
        <v>6.2136235896850396</v>
      </c>
      <c r="AD22" s="22">
        <v>82</v>
      </c>
      <c r="AE22" s="22">
        <v>76</v>
      </c>
      <c r="AF22" s="22">
        <v>80</v>
      </c>
      <c r="AG22" s="24">
        <v>79</v>
      </c>
      <c r="AH22" s="26">
        <v>76.503916666666669</v>
      </c>
      <c r="AI22" s="26">
        <v>4.0283333333333333</v>
      </c>
      <c r="AJ22" s="19">
        <v>36</v>
      </c>
      <c r="AK22" s="19">
        <v>1</v>
      </c>
      <c r="AL22" s="13">
        <v>3900</v>
      </c>
      <c r="AM22" s="39" t="s">
        <v>331</v>
      </c>
    </row>
    <row r="23" spans="1:39" x14ac:dyDescent="0.35">
      <c r="A23" s="19">
        <v>60</v>
      </c>
      <c r="B23" s="22">
        <v>7</v>
      </c>
      <c r="C23" s="21" t="s">
        <v>81</v>
      </c>
      <c r="D23" s="21" t="s">
        <v>258</v>
      </c>
      <c r="E23" s="22">
        <v>79</v>
      </c>
      <c r="F23" s="21" t="s">
        <v>259</v>
      </c>
      <c r="G23" s="23">
        <v>43936.5</v>
      </c>
      <c r="H23" s="23" t="s">
        <v>59</v>
      </c>
      <c r="I23" s="21" t="s">
        <v>82</v>
      </c>
      <c r="J23" s="21" t="s">
        <v>68</v>
      </c>
      <c r="K23" s="21" t="s">
        <v>260</v>
      </c>
      <c r="L23" s="21" t="s">
        <v>261</v>
      </c>
      <c r="M23" s="21" t="s">
        <v>262</v>
      </c>
      <c r="N23" s="21" t="s">
        <v>263</v>
      </c>
      <c r="O23" s="22">
        <v>46</v>
      </c>
      <c r="P23" s="64">
        <f>VLOOKUP(D23,'[1]Minun Maatilani'!$C:$Q,15,0)</f>
        <v>108</v>
      </c>
      <c r="Q23" s="22">
        <v>332</v>
      </c>
      <c r="R23" s="64">
        <f>VLOOKUP(D23,'[1]Minun Maatilani'!$C:$S,17,0)</f>
        <v>104</v>
      </c>
      <c r="S23" s="22">
        <v>569</v>
      </c>
      <c r="T23" s="64">
        <f>VLOOKUP(D23,'[1]Minun Maatilani'!$C:$U,19,0)</f>
        <v>102</v>
      </c>
      <c r="U23" s="64">
        <f>VLOOKUP(D23,'[1]Minun Maatilani'!$C:$V,20,0)</f>
        <v>107</v>
      </c>
      <c r="V23" s="27">
        <f>VLOOKUP(D23,'[1]Minun Maatilani'!$C:$W,21,0)</f>
        <v>-4</v>
      </c>
      <c r="W23" s="64">
        <f>VLOOKUP(D23,'[1]Minun Maatilani'!$C:$X,22,0)</f>
        <v>97</v>
      </c>
      <c r="X23" s="64">
        <f>VLOOKUP(D23,'[1]Minun Maatilani'!$C:$Y,23,0)</f>
        <v>106</v>
      </c>
      <c r="Y23" s="64">
        <f>VLOOKUP(D23,'[1]Minun Maatilani'!$C:$Z,24,0)</f>
        <v>113</v>
      </c>
      <c r="Z23" s="25">
        <v>1431</v>
      </c>
      <c r="AA23" s="25">
        <v>1496.3503649635038</v>
      </c>
      <c r="AB23" s="32">
        <v>-2.0379999999999999E-2</v>
      </c>
      <c r="AC23" s="29">
        <v>6.4520661130708659</v>
      </c>
      <c r="AD23" s="22">
        <v>83</v>
      </c>
      <c r="AE23" s="22">
        <v>83</v>
      </c>
      <c r="AF23" s="22">
        <v>78</v>
      </c>
      <c r="AG23" s="24">
        <v>82</v>
      </c>
      <c r="AH23" s="26">
        <v>78.308416666666659</v>
      </c>
      <c r="AI23" s="26">
        <v>4.0149999999999997</v>
      </c>
      <c r="AJ23" s="19">
        <v>37</v>
      </c>
      <c r="AK23" s="19">
        <v>1</v>
      </c>
      <c r="AL23" s="13">
        <v>3900</v>
      </c>
      <c r="AM23" s="39" t="s">
        <v>347</v>
      </c>
    </row>
    <row r="24" spans="1:39" x14ac:dyDescent="0.35">
      <c r="A24" s="19">
        <v>61</v>
      </c>
      <c r="B24" s="22">
        <v>8</v>
      </c>
      <c r="C24" s="21" t="s">
        <v>81</v>
      </c>
      <c r="D24" s="21" t="s">
        <v>279</v>
      </c>
      <c r="E24" s="22">
        <v>863</v>
      </c>
      <c r="F24" s="21" t="s">
        <v>280</v>
      </c>
      <c r="G24" s="23">
        <v>43950.5</v>
      </c>
      <c r="H24" s="23" t="s">
        <v>59</v>
      </c>
      <c r="I24" s="21" t="s">
        <v>82</v>
      </c>
      <c r="J24" s="21" t="s">
        <v>57</v>
      </c>
      <c r="K24" s="21" t="s">
        <v>161</v>
      </c>
      <c r="L24" s="21" t="s">
        <v>162</v>
      </c>
      <c r="M24" s="21" t="s">
        <v>281</v>
      </c>
      <c r="N24" s="21" t="s">
        <v>282</v>
      </c>
      <c r="O24" s="22">
        <v>46</v>
      </c>
      <c r="P24" s="64">
        <f>VLOOKUP(D24,'[1]Minun Maatilani'!$C:$Q,15,0)</f>
        <v>112</v>
      </c>
      <c r="Q24" s="22">
        <v>372</v>
      </c>
      <c r="R24" s="64">
        <f>VLOOKUP(D24,'[1]Minun Maatilani'!$C:$S,17,0)</f>
        <v>110</v>
      </c>
      <c r="S24" s="22">
        <v>483</v>
      </c>
      <c r="T24" s="64">
        <f>VLOOKUP(D24,'[1]Minun Maatilani'!$C:$U,19,0)</f>
        <v>101</v>
      </c>
      <c r="U24" s="64">
        <f>VLOOKUP(D24,'[1]Minun Maatilani'!$C:$V,20,0)</f>
        <v>98</v>
      </c>
      <c r="V24" s="27">
        <f>VLOOKUP(D24,'[1]Minun Maatilani'!$C:$W,21,0)</f>
        <v>-7</v>
      </c>
      <c r="W24" s="64">
        <f>VLOOKUP(D24,'[1]Minun Maatilani'!$C:$X,22,0)</f>
        <v>87</v>
      </c>
      <c r="X24" s="64">
        <f>VLOOKUP(D24,'[1]Minun Maatilani'!$C:$Y,23,0)</f>
        <v>106</v>
      </c>
      <c r="Y24" s="64" t="str">
        <f>VLOOKUP(D24,'[1]Minun Maatilani'!$C:$Z,24,0)</f>
        <v>**</v>
      </c>
      <c r="Z24" s="25">
        <v>1632</v>
      </c>
      <c r="AA24" s="25">
        <v>1343.0656934306569</v>
      </c>
      <c r="AB24" s="32">
        <v>0.10036</v>
      </c>
      <c r="AC24" s="29">
        <v>5.8670550034645661</v>
      </c>
      <c r="AD24" s="22">
        <v>79</v>
      </c>
      <c r="AE24" s="22">
        <v>76</v>
      </c>
      <c r="AF24" s="22">
        <v>82</v>
      </c>
      <c r="AG24" s="24">
        <v>78</v>
      </c>
      <c r="AH24" s="26">
        <v>87.762749999999983</v>
      </c>
      <c r="AI24" s="26">
        <v>2.4950000000000001</v>
      </c>
      <c r="AJ24" s="19">
        <v>37</v>
      </c>
      <c r="AK24" s="19">
        <v>1</v>
      </c>
      <c r="AL24" s="13">
        <v>3900</v>
      </c>
      <c r="AM24" s="19" t="s">
        <v>283</v>
      </c>
    </row>
    <row r="25" spans="1:39" x14ac:dyDescent="0.35">
      <c r="A25" s="19">
        <v>62</v>
      </c>
      <c r="B25" s="22">
        <v>8</v>
      </c>
      <c r="C25" s="21" t="s">
        <v>81</v>
      </c>
      <c r="D25" s="21" t="s">
        <v>284</v>
      </c>
      <c r="E25" s="22">
        <v>64</v>
      </c>
      <c r="F25" s="21" t="s">
        <v>285</v>
      </c>
      <c r="G25" s="23">
        <v>43922.5</v>
      </c>
      <c r="H25" s="23" t="s">
        <v>59</v>
      </c>
      <c r="I25" s="21" t="s">
        <v>82</v>
      </c>
      <c r="J25" s="21" t="s">
        <v>57</v>
      </c>
      <c r="K25" s="21" t="s">
        <v>260</v>
      </c>
      <c r="L25" s="21" t="s">
        <v>261</v>
      </c>
      <c r="M25" s="21" t="s">
        <v>286</v>
      </c>
      <c r="N25" s="21" t="s">
        <v>287</v>
      </c>
      <c r="O25" s="22">
        <v>39</v>
      </c>
      <c r="P25" s="64">
        <f>VLOOKUP(D25,'[1]Minun Maatilani'!$C:$Q,15,0)</f>
        <v>97</v>
      </c>
      <c r="Q25" s="22">
        <v>329</v>
      </c>
      <c r="R25" s="64">
        <f>VLOOKUP(D25,'[1]Minun Maatilani'!$C:$S,17,0)</f>
        <v>96</v>
      </c>
      <c r="S25" s="22">
        <v>553</v>
      </c>
      <c r="T25" s="64">
        <f>VLOOKUP(D25,'[1]Minun Maatilani'!$C:$U,19,0)</f>
        <v>92</v>
      </c>
      <c r="U25" s="64">
        <f>VLOOKUP(D25,'[1]Minun Maatilani'!$C:$V,20,0)</f>
        <v>109</v>
      </c>
      <c r="V25" s="27">
        <f>VLOOKUP(D25,'[1]Minun Maatilani'!$C:$W,21,0)</f>
        <v>-7</v>
      </c>
      <c r="W25" s="64">
        <f>VLOOKUP(D25,'[1]Minun Maatilani'!$C:$X,22,0)</f>
        <v>104</v>
      </c>
      <c r="X25" s="64">
        <f>VLOOKUP(D25,'[1]Minun Maatilani'!$C:$Y,23,0)</f>
        <v>100</v>
      </c>
      <c r="Y25" s="64">
        <f>VLOOKUP(D25,'[1]Minun Maatilani'!$C:$Z,24,0)</f>
        <v>104</v>
      </c>
      <c r="Z25" s="25">
        <v>1403</v>
      </c>
      <c r="AA25" s="25">
        <v>1459.8540145985401</v>
      </c>
      <c r="AB25" s="32">
        <v>0.15522</v>
      </c>
      <c r="AC25" s="29">
        <v>5.2760990689763823</v>
      </c>
      <c r="AD25" s="22">
        <v>79</v>
      </c>
      <c r="AE25" s="22">
        <v>80</v>
      </c>
      <c r="AF25" s="22">
        <v>76</v>
      </c>
      <c r="AG25" s="24">
        <v>78</v>
      </c>
      <c r="AH25" s="26">
        <v>86.650750000000002</v>
      </c>
      <c r="AI25" s="26">
        <v>4.6416666666666666</v>
      </c>
      <c r="AJ25" s="19">
        <v>38</v>
      </c>
      <c r="AK25" s="19">
        <v>1</v>
      </c>
      <c r="AL25" s="13">
        <v>3900</v>
      </c>
      <c r="AM25" s="39" t="s">
        <v>338</v>
      </c>
    </row>
    <row r="26" spans="1:39" x14ac:dyDescent="0.35">
      <c r="A26" s="19">
        <v>63</v>
      </c>
      <c r="B26" s="22">
        <v>8</v>
      </c>
      <c r="C26" s="21" t="s">
        <v>81</v>
      </c>
      <c r="D26" s="21" t="s">
        <v>292</v>
      </c>
      <c r="E26" s="22">
        <v>758</v>
      </c>
      <c r="F26" s="21" t="s">
        <v>293</v>
      </c>
      <c r="G26" s="23">
        <v>43907.5</v>
      </c>
      <c r="H26" s="23" t="s">
        <v>59</v>
      </c>
      <c r="I26" s="21" t="s">
        <v>82</v>
      </c>
      <c r="J26" s="21" t="s">
        <v>57</v>
      </c>
      <c r="K26" s="21" t="s">
        <v>218</v>
      </c>
      <c r="L26" s="21" t="s">
        <v>219</v>
      </c>
      <c r="M26" s="21" t="s">
        <v>294</v>
      </c>
      <c r="N26" s="20"/>
      <c r="O26" s="22">
        <v>38</v>
      </c>
      <c r="P26" s="64">
        <f>VLOOKUP(D26,'[1]Minun Maatilani'!$C:$Q,15,0)</f>
        <v>99</v>
      </c>
      <c r="Q26" s="22">
        <v>307</v>
      </c>
      <c r="R26" s="64">
        <f>VLOOKUP(D26,'[1]Minun Maatilani'!$C:$S,17,0)</f>
        <v>92</v>
      </c>
      <c r="S26" s="22">
        <v>532</v>
      </c>
      <c r="T26" s="64">
        <f>VLOOKUP(D26,'[1]Minun Maatilani'!$C:$U,19,0)</f>
        <v>90</v>
      </c>
      <c r="U26" s="64">
        <f>VLOOKUP(D26,'[1]Minun Maatilani'!$C:$V,20,0)</f>
        <v>101</v>
      </c>
      <c r="V26" s="27">
        <f>VLOOKUP(D26,'[1]Minun Maatilani'!$C:$W,21,0)</f>
        <v>-12</v>
      </c>
      <c r="W26" s="64">
        <f>VLOOKUP(D26,'[1]Minun Maatilani'!$C:$X,22,0)</f>
        <v>107</v>
      </c>
      <c r="X26" s="64">
        <f>VLOOKUP(D26,'[1]Minun Maatilani'!$C:$Y,23,0)</f>
        <v>100</v>
      </c>
      <c r="Y26" s="64">
        <f>VLOOKUP(D26,'[1]Minun Maatilani'!$C:$Z,24,0)</f>
        <v>108</v>
      </c>
      <c r="Z26" s="25">
        <v>1300</v>
      </c>
      <c r="AA26" s="25">
        <v>1372.2627737226278</v>
      </c>
      <c r="AB26" s="32">
        <v>-0.16177</v>
      </c>
      <c r="AC26" s="29">
        <v>5.2741116803937018</v>
      </c>
      <c r="AD26" s="22">
        <v>78</v>
      </c>
      <c r="AE26" s="22">
        <v>80</v>
      </c>
      <c r="AF26" s="22">
        <v>80</v>
      </c>
      <c r="AG26" s="24">
        <v>79</v>
      </c>
      <c r="AH26" s="26">
        <v>82.071583333333322</v>
      </c>
      <c r="AI26" s="26">
        <v>4.7416666666666663</v>
      </c>
      <c r="AJ26" s="19">
        <v>39</v>
      </c>
      <c r="AK26" s="19">
        <v>1</v>
      </c>
      <c r="AL26" s="13">
        <v>3800</v>
      </c>
      <c r="AM26" s="39" t="s">
        <v>305</v>
      </c>
    </row>
    <row r="27" spans="1:39" x14ac:dyDescent="0.35">
      <c r="A27" s="19">
        <v>85</v>
      </c>
      <c r="B27" s="22">
        <v>1</v>
      </c>
      <c r="C27" s="21" t="s">
        <v>73</v>
      </c>
      <c r="D27" s="21" t="s">
        <v>130</v>
      </c>
      <c r="E27" s="22">
        <v>2143</v>
      </c>
      <c r="F27" s="21" t="s">
        <v>131</v>
      </c>
      <c r="G27" s="23">
        <v>43934.5</v>
      </c>
      <c r="H27" s="23" t="s">
        <v>63</v>
      </c>
      <c r="I27" s="21" t="s">
        <v>76</v>
      </c>
      <c r="J27" s="21" t="s">
        <v>57</v>
      </c>
      <c r="K27" s="21" t="s">
        <v>93</v>
      </c>
      <c r="L27" s="21" t="s">
        <v>94</v>
      </c>
      <c r="M27" s="21" t="s">
        <v>132</v>
      </c>
      <c r="N27" s="20"/>
      <c r="O27" s="22">
        <v>49</v>
      </c>
      <c r="P27" s="64">
        <f>VLOOKUP(D27,'[1]Minun Maatilani'!$C:$Q,15,0)</f>
        <v>93</v>
      </c>
      <c r="Q27" s="22">
        <v>383</v>
      </c>
      <c r="R27" s="64">
        <f>VLOOKUP(D27,'[1]Minun Maatilani'!$C:$S,17,0)</f>
        <v>115</v>
      </c>
      <c r="S27" s="22">
        <v>669</v>
      </c>
      <c r="T27" s="64">
        <f>VLOOKUP(D27,'[1]Minun Maatilani'!$C:$U,19,0)</f>
        <v>110</v>
      </c>
      <c r="U27" s="64">
        <f>VLOOKUP(D27,'[1]Minun Maatilani'!$C:$V,20,0)</f>
        <v>114</v>
      </c>
      <c r="V27" s="27">
        <f>VLOOKUP(D27,'[1]Minun Maatilani'!$C:$W,21,0)</f>
        <v>20</v>
      </c>
      <c r="W27" s="64">
        <f>VLOOKUP(D27,'[1]Minun Maatilani'!$C:$X,22,0)</f>
        <v>101</v>
      </c>
      <c r="X27" s="64">
        <f>VLOOKUP(D27,'[1]Minun Maatilani'!$C:$Y,23,0)</f>
        <v>109</v>
      </c>
      <c r="Y27" s="64">
        <f>VLOOKUP(D27,'[1]Minun Maatilani'!$C:$Z,24,0)</f>
        <v>100</v>
      </c>
      <c r="Z27" s="25">
        <v>1672</v>
      </c>
      <c r="AA27" s="25">
        <v>1868.6131386861314</v>
      </c>
      <c r="AB27" s="32">
        <v>-0.17066000000000001</v>
      </c>
      <c r="AC27" s="29">
        <v>7.1962798888976396</v>
      </c>
      <c r="AD27" s="22">
        <v>87</v>
      </c>
      <c r="AE27" s="22">
        <v>83</v>
      </c>
      <c r="AF27" s="22">
        <v>83</v>
      </c>
      <c r="AG27" s="24">
        <v>85</v>
      </c>
      <c r="AH27" s="26">
        <v>100.62608333333334</v>
      </c>
      <c r="AI27" s="26">
        <v>2.0095333333333332</v>
      </c>
      <c r="AJ27" s="19">
        <v>34</v>
      </c>
      <c r="AK27" s="19">
        <v>1</v>
      </c>
      <c r="AL27" s="13">
        <v>4400</v>
      </c>
      <c r="AM27" s="39" t="s">
        <v>312</v>
      </c>
    </row>
    <row r="28" spans="1:39" x14ac:dyDescent="0.35">
      <c r="A28" s="19">
        <v>91</v>
      </c>
      <c r="B28" s="22">
        <v>1</v>
      </c>
      <c r="C28" s="21" t="s">
        <v>73</v>
      </c>
      <c r="D28" s="21" t="s">
        <v>158</v>
      </c>
      <c r="E28" s="22">
        <v>2104</v>
      </c>
      <c r="F28" s="21" t="s">
        <v>159</v>
      </c>
      <c r="G28" s="23">
        <v>43882.5</v>
      </c>
      <c r="H28" s="23" t="s">
        <v>63</v>
      </c>
      <c r="I28" s="21" t="s">
        <v>76</v>
      </c>
      <c r="J28" s="21" t="s">
        <v>57</v>
      </c>
      <c r="K28" s="21" t="s">
        <v>93</v>
      </c>
      <c r="L28" s="21" t="s">
        <v>94</v>
      </c>
      <c r="M28" s="21" t="s">
        <v>160</v>
      </c>
      <c r="N28" s="20"/>
      <c r="O28" s="22">
        <v>45</v>
      </c>
      <c r="P28" s="64">
        <f>VLOOKUP(D28,'[1]Minun Maatilani'!$C:$Q,15,0)</f>
        <v>100</v>
      </c>
      <c r="Q28" s="22">
        <v>376</v>
      </c>
      <c r="R28" s="64">
        <f>VLOOKUP(D28,'[1]Minun Maatilani'!$C:$S,17,0)</f>
        <v>116</v>
      </c>
      <c r="S28" s="22">
        <v>660</v>
      </c>
      <c r="T28" s="64">
        <f>VLOOKUP(D28,'[1]Minun Maatilani'!$C:$U,19,0)</f>
        <v>109</v>
      </c>
      <c r="U28" s="64">
        <f>VLOOKUP(D28,'[1]Minun Maatilani'!$C:$V,20,0)</f>
        <v>109</v>
      </c>
      <c r="V28" s="27">
        <f>VLOOKUP(D28,'[1]Minun Maatilani'!$C:$W,21,0)</f>
        <v>14</v>
      </c>
      <c r="W28" s="64">
        <f>VLOOKUP(D28,'[1]Minun Maatilani'!$C:$X,22,0)</f>
        <v>102</v>
      </c>
      <c r="X28" s="64">
        <f>VLOOKUP(D28,'[1]Minun Maatilani'!$C:$Y,23,0)</f>
        <v>110</v>
      </c>
      <c r="Y28" s="64">
        <f>VLOOKUP(D28,'[1]Minun Maatilani'!$C:$Z,24,0)</f>
        <v>101</v>
      </c>
      <c r="Z28" s="25">
        <v>1550</v>
      </c>
      <c r="AA28" s="25">
        <v>1762.773722627737</v>
      </c>
      <c r="AB28" s="32">
        <v>-9.2749999999999999E-2</v>
      </c>
      <c r="AC28" s="29">
        <v>6.3310222662204714</v>
      </c>
      <c r="AD28" s="22">
        <v>84</v>
      </c>
      <c r="AE28" s="22">
        <v>82</v>
      </c>
      <c r="AF28" s="22">
        <v>83</v>
      </c>
      <c r="AG28" s="24">
        <v>84</v>
      </c>
      <c r="AH28" s="26">
        <v>92.110749999999996</v>
      </c>
      <c r="AI28" s="26">
        <v>3.6992666666666669</v>
      </c>
      <c r="AJ28" s="19">
        <v>36</v>
      </c>
      <c r="AK28" s="19">
        <v>1</v>
      </c>
      <c r="AL28" s="13">
        <v>4400</v>
      </c>
      <c r="AM28" s="39" t="s">
        <v>311</v>
      </c>
    </row>
    <row r="29" spans="1:39" x14ac:dyDescent="0.35">
      <c r="A29" s="19">
        <v>94</v>
      </c>
      <c r="B29" s="22">
        <v>2</v>
      </c>
      <c r="C29" s="21" t="s">
        <v>73</v>
      </c>
      <c r="D29" s="21" t="s">
        <v>74</v>
      </c>
      <c r="E29" s="22">
        <v>1219</v>
      </c>
      <c r="F29" s="21" t="s">
        <v>75</v>
      </c>
      <c r="G29" s="23">
        <v>43953.5</v>
      </c>
      <c r="H29" s="23" t="s">
        <v>55</v>
      </c>
      <c r="I29" s="21" t="s">
        <v>76</v>
      </c>
      <c r="J29" s="21" t="s">
        <v>57</v>
      </c>
      <c r="K29" s="21" t="s">
        <v>77</v>
      </c>
      <c r="L29" s="21" t="s">
        <v>78</v>
      </c>
      <c r="M29" s="21" t="s">
        <v>79</v>
      </c>
      <c r="N29" s="21" t="s">
        <v>80</v>
      </c>
      <c r="O29" s="22">
        <v>48</v>
      </c>
      <c r="P29" s="64">
        <f>VLOOKUP(D29,'[1]Minun Maatilani'!$C:$Q,15,0)</f>
        <v>106</v>
      </c>
      <c r="Q29" s="22">
        <v>401</v>
      </c>
      <c r="R29" s="64">
        <f>VLOOKUP(D29,'[1]Minun Maatilani'!$C:$S,17,0)</f>
        <v>100</v>
      </c>
      <c r="S29" s="22">
        <v>656</v>
      </c>
      <c r="T29" s="64">
        <f>VLOOKUP(D29,'[1]Minun Maatilani'!$C:$U,19,0)</f>
        <v>102</v>
      </c>
      <c r="U29" s="64">
        <f>VLOOKUP(D29,'[1]Minun Maatilani'!$C:$V,20,0)</f>
        <v>108</v>
      </c>
      <c r="V29" s="27">
        <f>VLOOKUP(D29,'[1]Minun Maatilani'!$C:$W,21,0)</f>
        <v>-3</v>
      </c>
      <c r="W29" s="64">
        <f>VLOOKUP(D29,'[1]Minun Maatilani'!$C:$X,22,0)</f>
        <v>94</v>
      </c>
      <c r="X29" s="64">
        <f>VLOOKUP(D29,'[1]Minun Maatilani'!$C:$Y,23,0)</f>
        <v>110</v>
      </c>
      <c r="Y29" s="64">
        <f>VLOOKUP(D29,'[1]Minun Maatilani'!$C:$Z,24,0)</f>
        <v>120</v>
      </c>
      <c r="Z29" s="25">
        <v>1764</v>
      </c>
      <c r="AA29" s="25">
        <v>1729.9270072992701</v>
      </c>
      <c r="AB29" s="32">
        <v>-2.3189999999999999E-2</v>
      </c>
      <c r="AC29" s="29">
        <v>7.0740745666141764</v>
      </c>
      <c r="AD29" s="22">
        <v>86</v>
      </c>
      <c r="AE29" s="22">
        <v>84</v>
      </c>
      <c r="AF29" s="22">
        <v>88</v>
      </c>
      <c r="AG29" s="24">
        <v>88</v>
      </c>
      <c r="AH29" s="26">
        <v>97.460916666666662</v>
      </c>
      <c r="AI29" s="26">
        <v>2.8820666666666668</v>
      </c>
      <c r="AJ29" s="19">
        <v>37</v>
      </c>
      <c r="AK29" s="19">
        <v>1.1000000000000001</v>
      </c>
      <c r="AL29" s="13">
        <v>4300</v>
      </c>
      <c r="AM29" s="39" t="s">
        <v>343</v>
      </c>
    </row>
    <row r="30" spans="1:39" x14ac:dyDescent="0.35">
      <c r="A30" s="19">
        <v>97</v>
      </c>
      <c r="B30" s="22">
        <v>2</v>
      </c>
      <c r="C30" s="21" t="s">
        <v>73</v>
      </c>
      <c r="D30" s="21" t="s">
        <v>86</v>
      </c>
      <c r="E30" s="22">
        <v>1131</v>
      </c>
      <c r="F30" s="21" t="s">
        <v>87</v>
      </c>
      <c r="G30" s="23">
        <v>43961.5</v>
      </c>
      <c r="H30" s="23" t="s">
        <v>88</v>
      </c>
      <c r="I30" s="21" t="s">
        <v>76</v>
      </c>
      <c r="J30" s="21" t="s">
        <v>68</v>
      </c>
      <c r="K30" s="21" t="s">
        <v>89</v>
      </c>
      <c r="L30" s="21" t="s">
        <v>90</v>
      </c>
      <c r="M30" s="21" t="s">
        <v>91</v>
      </c>
      <c r="N30" s="20"/>
      <c r="O30" s="22">
        <v>46</v>
      </c>
      <c r="P30" s="64">
        <f>VLOOKUP(D30,'[1]Minun Maatilani'!$C:$Q,15,0)</f>
        <v>94</v>
      </c>
      <c r="Q30" s="22">
        <v>374</v>
      </c>
      <c r="R30" s="64">
        <f>VLOOKUP(D30,'[1]Minun Maatilani'!$C:$S,17,0)</f>
        <v>101</v>
      </c>
      <c r="S30" s="22">
        <v>627</v>
      </c>
      <c r="T30" s="64">
        <f>VLOOKUP(D30,'[1]Minun Maatilani'!$C:$U,19,0)</f>
        <v>99</v>
      </c>
      <c r="U30" s="64">
        <f>VLOOKUP(D30,'[1]Minun Maatilani'!$C:$V,20,0)</f>
        <v>101</v>
      </c>
      <c r="V30" s="27">
        <f>VLOOKUP(D30,'[1]Minun Maatilani'!$C:$W,21,0)</f>
        <v>4</v>
      </c>
      <c r="W30" s="64">
        <f>VLOOKUP(D30,'[1]Minun Maatilani'!$C:$X,22,0)</f>
        <v>105</v>
      </c>
      <c r="X30" s="64">
        <f>VLOOKUP(D30,'[1]Minun Maatilani'!$C:$Y,23,0)</f>
        <v>98</v>
      </c>
      <c r="Y30" s="64">
        <f>VLOOKUP(D30,'[1]Minun Maatilani'!$C:$Z,24,0)</f>
        <v>104</v>
      </c>
      <c r="Z30" s="25">
        <v>1642</v>
      </c>
      <c r="AA30" s="25">
        <v>1638.6861313868612</v>
      </c>
      <c r="AB30" s="32">
        <v>-0.15271999999999999</v>
      </c>
      <c r="AC30" s="29">
        <v>6.7999727814173223</v>
      </c>
      <c r="AD30" s="22">
        <v>83</v>
      </c>
      <c r="AE30" s="22">
        <v>80</v>
      </c>
      <c r="AF30" s="22">
        <v>86</v>
      </c>
      <c r="AG30" s="24">
        <v>84</v>
      </c>
      <c r="AH30" s="26">
        <v>89.258916666666664</v>
      </c>
      <c r="AI30" s="26">
        <v>2.9931333333333336</v>
      </c>
      <c r="AJ30" s="19">
        <v>36</v>
      </c>
      <c r="AK30" s="19">
        <v>1</v>
      </c>
      <c r="AL30" s="13">
        <v>4300</v>
      </c>
      <c r="AM30" s="39" t="s">
        <v>339</v>
      </c>
    </row>
    <row r="31" spans="1:39" x14ac:dyDescent="0.35">
      <c r="A31" s="19">
        <v>112</v>
      </c>
      <c r="B31" s="22">
        <v>1</v>
      </c>
      <c r="C31" s="21" t="s">
        <v>73</v>
      </c>
      <c r="D31" s="21" t="s">
        <v>228</v>
      </c>
      <c r="E31" s="22">
        <v>1113</v>
      </c>
      <c r="F31" s="21" t="s">
        <v>229</v>
      </c>
      <c r="G31" s="23">
        <v>43943.5</v>
      </c>
      <c r="H31" s="23" t="s">
        <v>63</v>
      </c>
      <c r="I31" s="21" t="s">
        <v>76</v>
      </c>
      <c r="J31" s="21" t="s">
        <v>57</v>
      </c>
      <c r="K31" s="21" t="s">
        <v>89</v>
      </c>
      <c r="L31" s="21" t="s">
        <v>90</v>
      </c>
      <c r="M31" s="21" t="s">
        <v>230</v>
      </c>
      <c r="N31" s="20"/>
      <c r="O31" s="22">
        <v>39</v>
      </c>
      <c r="P31" s="64">
        <f>VLOOKUP(D31,'[1]Minun Maatilani'!$C:$Q,15,0)</f>
        <v>109</v>
      </c>
      <c r="Q31" s="22">
        <v>320</v>
      </c>
      <c r="R31" s="64">
        <f>VLOOKUP(D31,'[1]Minun Maatilani'!$C:$S,17,0)</f>
        <v>105</v>
      </c>
      <c r="S31" s="22">
        <v>664</v>
      </c>
      <c r="T31" s="64">
        <f>VLOOKUP(D31,'[1]Minun Maatilani'!$C:$U,19,0)</f>
        <v>109</v>
      </c>
      <c r="U31" s="64">
        <f>VLOOKUP(D31,'[1]Minun Maatilani'!$C:$V,20,0)</f>
        <v>100</v>
      </c>
      <c r="V31" s="27">
        <f>VLOOKUP(D31,'[1]Minun Maatilani'!$C:$W,21,0)</f>
        <v>4</v>
      </c>
      <c r="W31" s="64">
        <f>VLOOKUP(D31,'[1]Minun Maatilani'!$C:$X,22,0)</f>
        <v>113</v>
      </c>
      <c r="X31" s="64">
        <f>VLOOKUP(D31,'[1]Minun Maatilani'!$C:$Y,23,0)</f>
        <v>113</v>
      </c>
      <c r="Y31" s="64">
        <f>VLOOKUP(D31,'[1]Minun Maatilani'!$C:$Z,24,0)</f>
        <v>107</v>
      </c>
      <c r="Z31" s="25">
        <v>1260</v>
      </c>
      <c r="AA31" s="25">
        <v>2135.0364963503648</v>
      </c>
      <c r="AB31" s="32">
        <v>-0.10883</v>
      </c>
      <c r="AC31" s="29">
        <v>6.3405271067716527</v>
      </c>
      <c r="AD31" s="22">
        <v>82</v>
      </c>
      <c r="AE31" s="22">
        <v>83</v>
      </c>
      <c r="AF31" s="22">
        <v>84</v>
      </c>
      <c r="AG31" s="24">
        <v>84</v>
      </c>
      <c r="AH31" s="26">
        <v>91.075916666666672</v>
      </c>
      <c r="AI31" s="26">
        <v>3.0840666666666663</v>
      </c>
      <c r="AJ31" s="19">
        <v>34</v>
      </c>
      <c r="AK31" s="19">
        <v>1</v>
      </c>
      <c r="AL31" s="13">
        <v>4200</v>
      </c>
      <c r="AM31" s="39" t="s">
        <v>310</v>
      </c>
    </row>
    <row r="32" spans="1:39" x14ac:dyDescent="0.35">
      <c r="A32" s="19">
        <v>130</v>
      </c>
      <c r="B32" s="22">
        <v>2</v>
      </c>
      <c r="C32" s="21" t="s">
        <v>73</v>
      </c>
      <c r="D32" s="21" t="s">
        <v>270</v>
      </c>
      <c r="E32" s="22">
        <v>1214</v>
      </c>
      <c r="F32" s="21" t="s">
        <v>271</v>
      </c>
      <c r="G32" s="23">
        <v>43928.5</v>
      </c>
      <c r="H32" s="23" t="s">
        <v>63</v>
      </c>
      <c r="I32" s="21" t="s">
        <v>76</v>
      </c>
      <c r="J32" s="21" t="s">
        <v>57</v>
      </c>
      <c r="K32" s="21" t="s">
        <v>272</v>
      </c>
      <c r="L32" s="21" t="s">
        <v>273</v>
      </c>
      <c r="M32" s="21" t="s">
        <v>274</v>
      </c>
      <c r="N32" s="21" t="s">
        <v>275</v>
      </c>
      <c r="O32" s="22">
        <v>48</v>
      </c>
      <c r="P32" s="64">
        <f>VLOOKUP(D32,'[1]Minun Maatilani'!$C:$Q,15,0)</f>
        <v>111</v>
      </c>
      <c r="Q32" s="22">
        <v>372</v>
      </c>
      <c r="R32" s="64">
        <f>VLOOKUP(D32,'[1]Minun Maatilani'!$C:$S,17,0)</f>
        <v>103</v>
      </c>
      <c r="S32" s="22">
        <v>647</v>
      </c>
      <c r="T32" s="64">
        <f>VLOOKUP(D32,'[1]Minun Maatilani'!$C:$U,19,0)</f>
        <v>103</v>
      </c>
      <c r="U32" s="64">
        <f>VLOOKUP(D32,'[1]Minun Maatilani'!$C:$V,20,0)</f>
        <v>99</v>
      </c>
      <c r="V32" s="27">
        <f>VLOOKUP(D32,'[1]Minun Maatilani'!$C:$W,21,0)</f>
        <v>-5</v>
      </c>
      <c r="W32" s="64">
        <f>VLOOKUP(D32,'[1]Minun Maatilani'!$C:$X,22,0)</f>
        <v>109</v>
      </c>
      <c r="X32" s="64">
        <f>VLOOKUP(D32,'[1]Minun Maatilani'!$C:$Y,23,0)</f>
        <v>115</v>
      </c>
      <c r="Y32" s="64">
        <f>VLOOKUP(D32,'[1]Minun Maatilani'!$C:$Z,24,0)</f>
        <v>121</v>
      </c>
      <c r="Z32" s="25">
        <v>1516</v>
      </c>
      <c r="AA32" s="25">
        <v>1748.1751824817518</v>
      </c>
      <c r="AB32" s="32">
        <v>0.12916</v>
      </c>
      <c r="AC32" s="29">
        <v>6.5239938599212604</v>
      </c>
      <c r="AD32" s="22">
        <v>79</v>
      </c>
      <c r="AE32" s="22">
        <v>84</v>
      </c>
      <c r="AF32" s="22">
        <v>88</v>
      </c>
      <c r="AG32" s="24">
        <v>85</v>
      </c>
      <c r="AH32" s="26">
        <v>109.08841666666666</v>
      </c>
      <c r="AI32" s="26">
        <v>3.4720666666666666</v>
      </c>
      <c r="AJ32" s="19">
        <v>38</v>
      </c>
      <c r="AK32" s="19">
        <v>1</v>
      </c>
      <c r="AL32" s="13">
        <v>4000</v>
      </c>
      <c r="AM32" s="39" t="s">
        <v>315</v>
      </c>
    </row>
    <row r="33" spans="1:39" ht="58" x14ac:dyDescent="0.35">
      <c r="A33" s="42">
        <v>134</v>
      </c>
      <c r="B33" s="43">
        <v>2</v>
      </c>
      <c r="C33" s="44" t="s">
        <v>73</v>
      </c>
      <c r="D33" s="44" t="s">
        <v>288</v>
      </c>
      <c r="E33" s="43">
        <v>1213</v>
      </c>
      <c r="F33" s="44" t="s">
        <v>289</v>
      </c>
      <c r="G33" s="45">
        <v>43926.5</v>
      </c>
      <c r="H33" s="45" t="s">
        <v>63</v>
      </c>
      <c r="I33" s="44" t="s">
        <v>313</v>
      </c>
      <c r="J33" s="44" t="s">
        <v>57</v>
      </c>
      <c r="K33" s="44" t="s">
        <v>272</v>
      </c>
      <c r="L33" s="44" t="s">
        <v>273</v>
      </c>
      <c r="M33" s="44" t="s">
        <v>290</v>
      </c>
      <c r="N33" s="44" t="s">
        <v>291</v>
      </c>
      <c r="O33" s="43">
        <v>49</v>
      </c>
      <c r="P33" s="67">
        <f>VLOOKUP(D33,'[1]Minun Maatilani'!$C:$Q,15,0)</f>
        <v>106</v>
      </c>
      <c r="Q33" s="43">
        <v>356</v>
      </c>
      <c r="R33" s="67">
        <f>VLOOKUP(D33,'[1]Minun Maatilani'!$C:$S,17,0)</f>
        <v>95</v>
      </c>
      <c r="S33" s="43">
        <v>609</v>
      </c>
      <c r="T33" s="67">
        <f>VLOOKUP(D33,'[1]Minun Maatilani'!$C:$U,19,0)</f>
        <v>94</v>
      </c>
      <c r="U33" s="67">
        <f>VLOOKUP(D33,'[1]Minun Maatilani'!$C:$V,20,0)</f>
        <v>98</v>
      </c>
      <c r="V33" s="68">
        <f>VLOOKUP(D33,'[1]Minun Maatilani'!$C:$W,21,0)</f>
        <v>-13</v>
      </c>
      <c r="W33" s="67">
        <f>VLOOKUP(D33,'[1]Minun Maatilani'!$C:$X,22,0)</f>
        <v>106</v>
      </c>
      <c r="X33" s="67">
        <f>VLOOKUP(D33,'[1]Minun Maatilani'!$C:$Y,23,0)</f>
        <v>102</v>
      </c>
      <c r="Y33" s="67">
        <f>VLOOKUP(D33,'[1]Minun Maatilani'!$C:$Z,24,0)</f>
        <v>102</v>
      </c>
      <c r="Z33" s="47">
        <v>1452</v>
      </c>
      <c r="AA33" s="47">
        <v>1726.2773722627737</v>
      </c>
      <c r="AB33" s="48">
        <v>0.11802</v>
      </c>
      <c r="AC33" s="49">
        <v>7.4799235802362194</v>
      </c>
      <c r="AD33" s="43">
        <v>88</v>
      </c>
      <c r="AE33" s="43">
        <v>84</v>
      </c>
      <c r="AF33" s="43">
        <v>87</v>
      </c>
      <c r="AG33" s="46">
        <v>88</v>
      </c>
      <c r="AH33" s="50">
        <v>83.984749999999991</v>
      </c>
      <c r="AI33" s="50">
        <v>2.7618</v>
      </c>
      <c r="AJ33" s="42">
        <v>37</v>
      </c>
      <c r="AK33" s="42">
        <v>1</v>
      </c>
      <c r="AL33" s="61">
        <v>4000</v>
      </c>
      <c r="AM33" s="40" t="s">
        <v>335</v>
      </c>
    </row>
    <row r="34" spans="1:39" x14ac:dyDescent="0.35">
      <c r="A34" s="19">
        <v>2</v>
      </c>
      <c r="B34" s="22">
        <v>6</v>
      </c>
      <c r="C34" s="21" t="s">
        <v>95</v>
      </c>
      <c r="D34" s="21" t="s">
        <v>96</v>
      </c>
      <c r="E34" s="22">
        <v>0</v>
      </c>
      <c r="F34" s="21" t="s">
        <v>97</v>
      </c>
      <c r="G34" s="23">
        <v>43919.5</v>
      </c>
      <c r="H34" s="23" t="s">
        <v>59</v>
      </c>
      <c r="I34" s="21" t="s">
        <v>82</v>
      </c>
      <c r="J34" s="21" t="s">
        <v>57</v>
      </c>
      <c r="K34" s="21" t="s">
        <v>98</v>
      </c>
      <c r="L34" s="21" t="s">
        <v>99</v>
      </c>
      <c r="M34" s="21" t="s">
        <v>100</v>
      </c>
      <c r="N34" s="21" t="s">
        <v>101</v>
      </c>
      <c r="O34" s="22">
        <v>44</v>
      </c>
      <c r="P34" s="64">
        <f>VLOOKUP(D34,'[1]Minun Maatilani'!$C:$Q,15,0)</f>
        <v>103</v>
      </c>
      <c r="Q34" s="22">
        <v>286</v>
      </c>
      <c r="R34" s="64">
        <f>VLOOKUP(D34,'[1]Minun Maatilani'!$C:$S,17,0)</f>
        <v>115</v>
      </c>
      <c r="S34" s="22">
        <v>595</v>
      </c>
      <c r="T34" s="64">
        <f>VLOOKUP(D34,'[1]Minun Maatilani'!$C:$U,19,0)</f>
        <v>118</v>
      </c>
      <c r="U34" s="64">
        <f>VLOOKUP(D34,'[1]Minun Maatilani'!$C:$V,20,0)</f>
        <v>89</v>
      </c>
      <c r="V34" s="27">
        <f>VLOOKUP(D34,'[1]Minun Maatilani'!$C:$W,21,0)</f>
        <v>21</v>
      </c>
      <c r="W34" s="64">
        <f>VLOOKUP(D34,'[1]Minun Maatilani'!$C:$X,22,0)</f>
        <v>94</v>
      </c>
      <c r="X34" s="64">
        <f>VLOOKUP(D34,'[1]Minun Maatilani'!$C:$Y,23,0)</f>
        <v>110</v>
      </c>
      <c r="Y34" s="64">
        <f>VLOOKUP(D34,'[1]Minun Maatilani'!$C:$Z,24,0)</f>
        <v>106</v>
      </c>
      <c r="Z34" s="25">
        <v>1210</v>
      </c>
      <c r="AA34" s="25">
        <v>1686.131386861314</v>
      </c>
      <c r="AB34" s="32">
        <v>-0.10743</v>
      </c>
      <c r="AC34" s="29">
        <v>6.8093488759842522</v>
      </c>
      <c r="AD34" s="22">
        <v>87</v>
      </c>
      <c r="AE34" s="22">
        <v>81</v>
      </c>
      <c r="AF34" s="22">
        <v>85</v>
      </c>
      <c r="AG34" s="24">
        <v>85</v>
      </c>
      <c r="AH34" s="26">
        <v>83.500500000000002</v>
      </c>
      <c r="AI34" s="26">
        <v>2.7832499999999998</v>
      </c>
      <c r="AJ34" s="19">
        <v>37</v>
      </c>
      <c r="AK34" s="19">
        <v>1</v>
      </c>
      <c r="AL34" s="13">
        <v>4400</v>
      </c>
      <c r="AM34" s="39" t="s">
        <v>324</v>
      </c>
    </row>
    <row r="35" spans="1:39" x14ac:dyDescent="0.35">
      <c r="A35" s="19">
        <v>6</v>
      </c>
      <c r="B35" s="22">
        <v>6</v>
      </c>
      <c r="C35" s="21" t="s">
        <v>95</v>
      </c>
      <c r="D35" s="21" t="s">
        <v>124</v>
      </c>
      <c r="E35" s="22">
        <v>190</v>
      </c>
      <c r="F35" s="21" t="s">
        <v>125</v>
      </c>
      <c r="G35" s="23">
        <v>43918.5</v>
      </c>
      <c r="H35" s="23" t="s">
        <v>55</v>
      </c>
      <c r="I35" s="21" t="s">
        <v>60</v>
      </c>
      <c r="J35" s="21" t="s">
        <v>57</v>
      </c>
      <c r="K35" s="21" t="s">
        <v>126</v>
      </c>
      <c r="L35" s="21" t="s">
        <v>127</v>
      </c>
      <c r="M35" s="21" t="s">
        <v>128</v>
      </c>
      <c r="N35" s="21" t="s">
        <v>129</v>
      </c>
      <c r="O35" s="22">
        <v>40</v>
      </c>
      <c r="P35" s="64">
        <f>VLOOKUP(D35,'[1]Minun Maatilani'!$C:$Q,15,0)</f>
        <v>105</v>
      </c>
      <c r="Q35" s="22">
        <v>374</v>
      </c>
      <c r="R35" s="64">
        <f>VLOOKUP(D35,'[1]Minun Maatilani'!$C:$S,17,0)</f>
        <v>115</v>
      </c>
      <c r="S35" s="22">
        <v>612</v>
      </c>
      <c r="T35" s="64">
        <f>VLOOKUP(D35,'[1]Minun Maatilani'!$C:$U,19,0)</f>
        <v>120</v>
      </c>
      <c r="U35" s="64">
        <f>VLOOKUP(D35,'[1]Minun Maatilani'!$C:$V,20,0)</f>
        <v>104</v>
      </c>
      <c r="V35" s="27">
        <f>VLOOKUP(D35,'[1]Minun Maatilani'!$C:$W,21,0)</f>
        <v>22</v>
      </c>
      <c r="W35" s="64">
        <f>VLOOKUP(D35,'[1]Minun Maatilani'!$C:$X,22,0)</f>
        <v>88</v>
      </c>
      <c r="X35" s="64">
        <f>VLOOKUP(D35,'[1]Minun Maatilani'!$C:$Y,23,0)</f>
        <v>113</v>
      </c>
      <c r="Y35" s="64">
        <f>VLOOKUP(D35,'[1]Minun Maatilani'!$C:$Z,24,0)</f>
        <v>112</v>
      </c>
      <c r="Z35" s="25">
        <v>1565</v>
      </c>
      <c r="AA35" s="25">
        <v>1408.7591240875911</v>
      </c>
      <c r="AB35" s="32">
        <v>0.14906</v>
      </c>
      <c r="AC35" s="29">
        <v>6.0091269278740151</v>
      </c>
      <c r="AD35" s="22">
        <v>82</v>
      </c>
      <c r="AE35" s="22">
        <v>79</v>
      </c>
      <c r="AF35" s="22">
        <v>87</v>
      </c>
      <c r="AG35" s="24">
        <v>83</v>
      </c>
      <c r="AH35" s="26">
        <v>79.588033333333328</v>
      </c>
      <c r="AI35" s="26">
        <v>2.9065500000000002</v>
      </c>
      <c r="AJ35" s="19">
        <v>41</v>
      </c>
      <c r="AK35" s="19">
        <v>1</v>
      </c>
      <c r="AL35" s="13">
        <v>4300</v>
      </c>
      <c r="AM35" s="39" t="s">
        <v>323</v>
      </c>
    </row>
    <row r="36" spans="1:39" x14ac:dyDescent="0.35">
      <c r="A36" s="19">
        <v>16</v>
      </c>
      <c r="B36" s="22">
        <v>6</v>
      </c>
      <c r="C36" s="21" t="s">
        <v>95</v>
      </c>
      <c r="D36" s="21" t="s">
        <v>175</v>
      </c>
      <c r="E36" s="22">
        <v>0</v>
      </c>
      <c r="F36" s="21" t="s">
        <v>176</v>
      </c>
      <c r="G36" s="23">
        <v>43910.5</v>
      </c>
      <c r="H36" s="23" t="s">
        <v>55</v>
      </c>
      <c r="I36" s="21" t="s">
        <v>60</v>
      </c>
      <c r="J36" s="21" t="s">
        <v>57</v>
      </c>
      <c r="K36" s="21" t="s">
        <v>126</v>
      </c>
      <c r="L36" s="21" t="s">
        <v>127</v>
      </c>
      <c r="M36" s="21" t="s">
        <v>177</v>
      </c>
      <c r="N36" s="21" t="s">
        <v>178</v>
      </c>
      <c r="O36" s="22">
        <v>44</v>
      </c>
      <c r="P36" s="64">
        <f>VLOOKUP(D36,'[1]Minun Maatilani'!$C:$Q,15,0)</f>
        <v>108</v>
      </c>
      <c r="Q36" s="22">
        <v>285</v>
      </c>
      <c r="R36" s="64">
        <f>VLOOKUP(D36,'[1]Minun Maatilani'!$C:$S,17,0)</f>
        <v>113</v>
      </c>
      <c r="S36" s="22">
        <v>523</v>
      </c>
      <c r="T36" s="64">
        <f>VLOOKUP(D36,'[1]Minun Maatilani'!$C:$U,19,0)</f>
        <v>112</v>
      </c>
      <c r="U36" s="64">
        <f>VLOOKUP(D36,'[1]Minun Maatilani'!$C:$V,20,0)</f>
        <v>91</v>
      </c>
      <c r="V36" s="27">
        <f>VLOOKUP(D36,'[1]Minun Maatilani'!$C:$W,21,0)</f>
        <v>10</v>
      </c>
      <c r="W36" s="64">
        <f>VLOOKUP(D36,'[1]Minun Maatilani'!$C:$X,22,0)</f>
        <v>88</v>
      </c>
      <c r="X36" s="64">
        <f>VLOOKUP(D36,'[1]Minun Maatilani'!$C:$Y,23,0)</f>
        <v>112</v>
      </c>
      <c r="Y36" s="64">
        <f>VLOOKUP(D36,'[1]Minun Maatilani'!$C:$Z,24,0)</f>
        <v>113</v>
      </c>
      <c r="Z36" s="25">
        <v>1206</v>
      </c>
      <c r="AA36" s="25">
        <v>1416.0583941605839</v>
      </c>
      <c r="AB36" s="32">
        <v>0.10573</v>
      </c>
      <c r="AC36" s="29">
        <v>5.5099771200000021</v>
      </c>
      <c r="AD36" s="22">
        <v>85</v>
      </c>
      <c r="AE36" s="22">
        <v>81</v>
      </c>
      <c r="AF36" s="22">
        <v>85</v>
      </c>
      <c r="AG36" s="24">
        <v>85</v>
      </c>
      <c r="AH36" s="26">
        <v>74.134299999999996</v>
      </c>
      <c r="AI36" s="26">
        <v>4.3502833333333335</v>
      </c>
      <c r="AJ36" s="19">
        <v>37</v>
      </c>
      <c r="AK36" s="19">
        <v>1</v>
      </c>
      <c r="AL36" s="13">
        <v>4200</v>
      </c>
      <c r="AM36" s="39" t="s">
        <v>323</v>
      </c>
    </row>
    <row r="37" spans="1:39" x14ac:dyDescent="0.35">
      <c r="A37" s="19">
        <v>18</v>
      </c>
      <c r="B37" s="22">
        <v>6</v>
      </c>
      <c r="C37" s="21" t="s">
        <v>95</v>
      </c>
      <c r="D37" s="21" t="s">
        <v>182</v>
      </c>
      <c r="E37" s="22">
        <v>0</v>
      </c>
      <c r="F37" s="21" t="s">
        <v>183</v>
      </c>
      <c r="G37" s="23">
        <v>43890.5</v>
      </c>
      <c r="H37" s="23" t="s">
        <v>59</v>
      </c>
      <c r="I37" s="21" t="s">
        <v>82</v>
      </c>
      <c r="J37" s="21" t="s">
        <v>57</v>
      </c>
      <c r="K37" s="21" t="s">
        <v>163</v>
      </c>
      <c r="L37" s="21" t="s">
        <v>164</v>
      </c>
      <c r="M37" s="21" t="s">
        <v>184</v>
      </c>
      <c r="N37" s="21" t="s">
        <v>185</v>
      </c>
      <c r="O37" s="22">
        <v>49</v>
      </c>
      <c r="P37" s="64">
        <f>VLOOKUP(D37,'[1]Minun Maatilani'!$C:$Q,15,0)</f>
        <v>113</v>
      </c>
      <c r="Q37" s="22">
        <v>324</v>
      </c>
      <c r="R37" s="64">
        <f>VLOOKUP(D37,'[1]Minun Maatilani'!$C:$S,17,0)</f>
        <v>119</v>
      </c>
      <c r="S37" s="22">
        <v>558</v>
      </c>
      <c r="T37" s="64">
        <f>VLOOKUP(D37,'[1]Minun Maatilani'!$C:$U,19,0)</f>
        <v>113</v>
      </c>
      <c r="U37" s="64">
        <f>VLOOKUP(D37,'[1]Minun Maatilani'!$C:$V,20,0)</f>
        <v>95</v>
      </c>
      <c r="V37" s="27">
        <f>VLOOKUP(D37,'[1]Minun Maatilani'!$C:$W,21,0)</f>
        <v>8</v>
      </c>
      <c r="W37" s="64">
        <f>VLOOKUP(D37,'[1]Minun Maatilani'!$C:$X,22,0)</f>
        <v>78</v>
      </c>
      <c r="X37" s="64">
        <f>VLOOKUP(D37,'[1]Minun Maatilani'!$C:$Y,23,0)</f>
        <v>109</v>
      </c>
      <c r="Y37" s="64">
        <f>VLOOKUP(D37,'[1]Minun Maatilani'!$C:$Z,24,0)</f>
        <v>112</v>
      </c>
      <c r="Z37" s="25">
        <v>1376</v>
      </c>
      <c r="AA37" s="25">
        <v>1489.051094890511</v>
      </c>
      <c r="AB37" s="32">
        <v>5.8100000000000001E-3</v>
      </c>
      <c r="AC37" s="29">
        <v>5.2566483200000009</v>
      </c>
      <c r="AD37" s="22">
        <v>84</v>
      </c>
      <c r="AE37" s="22">
        <v>81</v>
      </c>
      <c r="AF37" s="22">
        <v>87</v>
      </c>
      <c r="AG37" s="24">
        <v>85</v>
      </c>
      <c r="AH37" s="26">
        <v>80.954966666666664</v>
      </c>
      <c r="AI37" s="26">
        <v>3.2429499999999996</v>
      </c>
      <c r="AJ37" s="19">
        <v>43</v>
      </c>
      <c r="AK37" s="19">
        <v>1</v>
      </c>
      <c r="AL37" s="13">
        <v>4200</v>
      </c>
      <c r="AM37" s="39" t="s">
        <v>301</v>
      </c>
    </row>
    <row r="38" spans="1:39" x14ac:dyDescent="0.35">
      <c r="A38" s="19">
        <v>70</v>
      </c>
      <c r="B38" s="22">
        <v>5</v>
      </c>
      <c r="C38" s="21" t="s">
        <v>58</v>
      </c>
      <c r="D38" s="21" t="s">
        <v>170</v>
      </c>
      <c r="E38" s="22">
        <v>143</v>
      </c>
      <c r="F38" s="21" t="s">
        <v>171</v>
      </c>
      <c r="G38" s="23">
        <v>43924.5</v>
      </c>
      <c r="H38" s="23" t="s">
        <v>55</v>
      </c>
      <c r="I38" s="21" t="s">
        <v>60</v>
      </c>
      <c r="J38" s="21" t="s">
        <v>57</v>
      </c>
      <c r="K38" s="21" t="s">
        <v>172</v>
      </c>
      <c r="L38" s="21" t="s">
        <v>173</v>
      </c>
      <c r="M38" s="21" t="s">
        <v>174</v>
      </c>
      <c r="N38" s="20"/>
      <c r="O38" s="22">
        <v>46</v>
      </c>
      <c r="P38" s="64">
        <f>VLOOKUP(D38,'[1]Minun Maatilani'!$C:$Q,15,0)</f>
        <v>115</v>
      </c>
      <c r="Q38" s="22">
        <v>381</v>
      </c>
      <c r="R38" s="64">
        <f>VLOOKUP(D38,'[1]Minun Maatilani'!$C:$S,17,0)</f>
        <v>119</v>
      </c>
      <c r="S38" s="22">
        <v>626</v>
      </c>
      <c r="T38" s="64">
        <f>VLOOKUP(D38,'[1]Minun Maatilani'!$C:$U,19,0)</f>
        <v>117</v>
      </c>
      <c r="U38" s="64">
        <f>VLOOKUP(D38,'[1]Minun Maatilani'!$C:$V,20,0)</f>
        <v>96</v>
      </c>
      <c r="V38" s="27">
        <f>VLOOKUP(D38,'[1]Minun Maatilani'!$C:$W,21,0)</f>
        <v>11</v>
      </c>
      <c r="W38" s="64">
        <f>VLOOKUP(D38,'[1]Minun Maatilani'!$C:$X,22,0)</f>
        <v>84</v>
      </c>
      <c r="X38" s="64">
        <f>VLOOKUP(D38,'[1]Minun Maatilani'!$C:$Y,23,0)</f>
        <v>114</v>
      </c>
      <c r="Y38" s="64" t="str">
        <f>VLOOKUP(D38,'[1]Minun Maatilani'!$C:$Z,24,0)</f>
        <v>**</v>
      </c>
      <c r="Z38" s="25">
        <v>1566</v>
      </c>
      <c r="AA38" s="25">
        <v>1729.9270072992701</v>
      </c>
      <c r="AB38" s="32">
        <v>5.0369999999999998E-2</v>
      </c>
      <c r="AC38" s="29">
        <v>7.4520575985039379</v>
      </c>
      <c r="AD38" s="22">
        <v>85</v>
      </c>
      <c r="AE38" s="22">
        <v>85</v>
      </c>
      <c r="AF38" s="22">
        <v>80</v>
      </c>
      <c r="AG38" s="24">
        <v>84</v>
      </c>
      <c r="AH38" s="26">
        <v>103.34208333333333</v>
      </c>
      <c r="AI38" s="26">
        <v>2.665</v>
      </c>
      <c r="AJ38" s="19">
        <v>34</v>
      </c>
      <c r="AK38" s="19">
        <v>1</v>
      </c>
      <c r="AL38" s="13">
        <v>4400</v>
      </c>
      <c r="AM38" s="39" t="s">
        <v>322</v>
      </c>
    </row>
    <row r="39" spans="1:39" ht="87" x14ac:dyDescent="0.35">
      <c r="A39" s="51">
        <v>81</v>
      </c>
      <c r="B39" s="52">
        <v>5</v>
      </c>
      <c r="C39" s="53" t="s">
        <v>58</v>
      </c>
      <c r="D39" s="53" t="s">
        <v>190</v>
      </c>
      <c r="E39" s="52">
        <v>8</v>
      </c>
      <c r="F39" s="53" t="s">
        <v>191</v>
      </c>
      <c r="G39" s="54">
        <v>43924.5</v>
      </c>
      <c r="H39" s="54" t="s">
        <v>59</v>
      </c>
      <c r="I39" s="53" t="s">
        <v>341</v>
      </c>
      <c r="J39" s="53" t="s">
        <v>85</v>
      </c>
      <c r="K39" s="53" t="s">
        <v>192</v>
      </c>
      <c r="L39" s="53" t="s">
        <v>193</v>
      </c>
      <c r="M39" s="53" t="s">
        <v>194</v>
      </c>
      <c r="N39" s="53" t="s">
        <v>195</v>
      </c>
      <c r="O39" s="52">
        <v>51</v>
      </c>
      <c r="P39" s="64">
        <f>VLOOKUP(D39,'[1]Minun Maatilani'!$C:$Q,15,0)</f>
        <v>98</v>
      </c>
      <c r="Q39" s="52">
        <v>318</v>
      </c>
      <c r="R39" s="67">
        <f>VLOOKUP(D39,'[1]Minun Maatilani'!$C:$S,17,0)</f>
        <v>101</v>
      </c>
      <c r="S39" s="52">
        <v>615</v>
      </c>
      <c r="T39" s="67">
        <f>VLOOKUP(D39,'[1]Minun Maatilani'!$C:$U,19,0)</f>
        <v>104</v>
      </c>
      <c r="U39" s="67">
        <f>VLOOKUP(D39,'[1]Minun Maatilani'!$C:$V,20,0)</f>
        <v>106</v>
      </c>
      <c r="V39" s="68">
        <f>VLOOKUP(D39,'[1]Minun Maatilani'!$C:$W,21,0)</f>
        <v>6</v>
      </c>
      <c r="W39" s="67">
        <f>VLOOKUP(D39,'[1]Minun Maatilani'!$C:$X,22,0)</f>
        <v>94</v>
      </c>
      <c r="X39" s="67">
        <f>VLOOKUP(D39,'[1]Minun Maatilani'!$C:$Y,23,0)</f>
        <v>104</v>
      </c>
      <c r="Y39" s="67">
        <f>VLOOKUP(D39,'[1]Minun Maatilani'!$C:$Z,24,0)</f>
        <v>94</v>
      </c>
      <c r="Z39" s="56">
        <v>1337</v>
      </c>
      <c r="AA39" s="56">
        <v>1919.7080291970804</v>
      </c>
      <c r="AB39" s="57">
        <v>1.057E-2</v>
      </c>
      <c r="AC39" s="58">
        <v>7.4664214566929124</v>
      </c>
      <c r="AD39" s="52">
        <v>91</v>
      </c>
      <c r="AE39" s="52">
        <v>82</v>
      </c>
      <c r="AF39" s="52">
        <v>81</v>
      </c>
      <c r="AG39" s="55">
        <v>86</v>
      </c>
      <c r="AH39" s="59">
        <v>105.52208333333333</v>
      </c>
      <c r="AI39" s="59">
        <v>2.3616666666666668</v>
      </c>
      <c r="AJ39" s="51">
        <v>33</v>
      </c>
      <c r="AK39" s="51">
        <v>1</v>
      </c>
      <c r="AL39" s="61">
        <v>4300</v>
      </c>
      <c r="AM39" s="40" t="s">
        <v>342</v>
      </c>
    </row>
    <row r="40" spans="1:39" x14ac:dyDescent="0.35">
      <c r="A40" s="19">
        <v>90</v>
      </c>
      <c r="B40" s="22">
        <v>5</v>
      </c>
      <c r="C40" s="21" t="s">
        <v>58</v>
      </c>
      <c r="D40" s="21" t="s">
        <v>276</v>
      </c>
      <c r="E40" s="22">
        <v>139</v>
      </c>
      <c r="F40" s="21" t="s">
        <v>277</v>
      </c>
      <c r="G40" s="23">
        <v>43917.5</v>
      </c>
      <c r="H40" s="23" t="s">
        <v>63</v>
      </c>
      <c r="I40" s="21" t="s">
        <v>64</v>
      </c>
      <c r="J40" s="21" t="s">
        <v>57</v>
      </c>
      <c r="K40" s="21" t="s">
        <v>246</v>
      </c>
      <c r="L40" s="21" t="s">
        <v>247</v>
      </c>
      <c r="M40" s="21" t="s">
        <v>278</v>
      </c>
      <c r="N40" s="20"/>
      <c r="O40" s="22">
        <v>45</v>
      </c>
      <c r="P40" s="64">
        <f>VLOOKUP(D40,'[1]Minun Maatilani'!$C:$Q,15,0)</f>
        <v>107</v>
      </c>
      <c r="Q40" s="22">
        <v>333</v>
      </c>
      <c r="R40" s="64">
        <f>VLOOKUP(D40,'[1]Minun Maatilani'!$C:$S,17,0)</f>
        <v>101</v>
      </c>
      <c r="S40" s="22">
        <v>585</v>
      </c>
      <c r="T40" s="64">
        <f>VLOOKUP(D40,'[1]Minun Maatilani'!$C:$U,19,0)</f>
        <v>101</v>
      </c>
      <c r="U40" s="64">
        <f>VLOOKUP(D40,'[1]Minun Maatilani'!$C:$V,20,0)</f>
        <v>100</v>
      </c>
      <c r="V40" s="27">
        <f>VLOOKUP(D40,'[1]Minun Maatilani'!$C:$W,21,0)</f>
        <v>-5</v>
      </c>
      <c r="W40" s="64">
        <f>VLOOKUP(D40,'[1]Minun Maatilani'!$C:$X,22,0)</f>
        <v>90</v>
      </c>
      <c r="X40" s="64">
        <f>VLOOKUP(D40,'[1]Minun Maatilani'!$C:$Y,23,0)</f>
        <v>107</v>
      </c>
      <c r="Y40" s="64" t="str">
        <f>VLOOKUP(D40,'[1]Minun Maatilani'!$C:$Z,24,0)</f>
        <v>**</v>
      </c>
      <c r="Z40" s="25">
        <v>1346</v>
      </c>
      <c r="AA40" s="25">
        <v>1591.2408759124089</v>
      </c>
      <c r="AB40" s="32">
        <v>-0.14813999999999999</v>
      </c>
      <c r="AC40" s="29">
        <v>6.9795136048031505</v>
      </c>
      <c r="AD40" s="22">
        <v>91</v>
      </c>
      <c r="AE40" s="22">
        <v>85</v>
      </c>
      <c r="AF40" s="22">
        <v>81</v>
      </c>
      <c r="AG40" s="24">
        <v>87</v>
      </c>
      <c r="AH40" s="26">
        <v>93.366250000000008</v>
      </c>
      <c r="AI40" s="26">
        <v>2.8480000000000003</v>
      </c>
      <c r="AJ40" s="19">
        <v>33</v>
      </c>
      <c r="AK40" s="19">
        <v>1.1000000000000001</v>
      </c>
      <c r="AL40" s="13">
        <v>4200</v>
      </c>
      <c r="AM40" s="39" t="s">
        <v>320</v>
      </c>
    </row>
    <row r="41" spans="1:39" x14ac:dyDescent="0.35">
      <c r="A41" s="19">
        <v>99</v>
      </c>
      <c r="B41" s="22">
        <v>5</v>
      </c>
      <c r="C41" s="21" t="s">
        <v>58</v>
      </c>
      <c r="D41" s="21" t="s">
        <v>61</v>
      </c>
      <c r="E41" s="22">
        <v>5948</v>
      </c>
      <c r="F41" s="21" t="s">
        <v>62</v>
      </c>
      <c r="G41" s="23">
        <v>43969.5</v>
      </c>
      <c r="H41" s="23" t="s">
        <v>63</v>
      </c>
      <c r="I41" s="21" t="s">
        <v>64</v>
      </c>
      <c r="J41" s="21" t="s">
        <v>68</v>
      </c>
      <c r="K41" s="21" t="s">
        <v>65</v>
      </c>
      <c r="L41" s="21" t="s">
        <v>66</v>
      </c>
      <c r="M41" s="21" t="s">
        <v>67</v>
      </c>
      <c r="N41" s="20"/>
      <c r="O41" s="22">
        <v>45</v>
      </c>
      <c r="P41" s="64">
        <f>VLOOKUP(D41,'[1]Minun Maatilani'!$C:$Q,15,0)</f>
        <v>110</v>
      </c>
      <c r="Q41" s="22">
        <v>282</v>
      </c>
      <c r="R41" s="64">
        <f>VLOOKUP(D41,'[1]Minun Maatilani'!$C:$S,17,0)</f>
        <v>103</v>
      </c>
      <c r="S41" s="22">
        <v>538</v>
      </c>
      <c r="T41" s="64">
        <f>VLOOKUP(D41,'[1]Minun Maatilani'!$C:$U,19,0)</f>
        <v>106</v>
      </c>
      <c r="U41" s="64">
        <f>VLOOKUP(D41,'[1]Minun Maatilani'!$C:$V,20,0)</f>
        <v>112</v>
      </c>
      <c r="V41" s="27">
        <f>VLOOKUP(D41,'[1]Minun Maatilani'!$C:$W,21,0)</f>
        <v>-1</v>
      </c>
      <c r="W41" s="64">
        <f>VLOOKUP(D41,'[1]Minun Maatilani'!$C:$X,22,0)</f>
        <v>86</v>
      </c>
      <c r="X41" s="64">
        <f>VLOOKUP(D41,'[1]Minun Maatilani'!$C:$Y,23,0)</f>
        <v>108</v>
      </c>
      <c r="Y41" s="64">
        <f>VLOOKUP(D41,'[1]Minun Maatilani'!$C:$Z,24,0)</f>
        <v>105</v>
      </c>
      <c r="Z41" s="25">
        <v>1033</v>
      </c>
      <c r="AA41" s="25">
        <v>1401.4598540145987</v>
      </c>
      <c r="AB41" s="32"/>
      <c r="AC41" s="29">
        <v>6.3480467500000017</v>
      </c>
      <c r="AD41" s="22">
        <v>81</v>
      </c>
      <c r="AE41" s="22">
        <v>79</v>
      </c>
      <c r="AF41" s="22">
        <v>82</v>
      </c>
      <c r="AG41" s="24">
        <v>81</v>
      </c>
      <c r="AH41" s="26">
        <v>97.256249999999994</v>
      </c>
      <c r="AI41" s="26">
        <v>3.0350000000000001</v>
      </c>
      <c r="AJ41" s="19">
        <v>28</v>
      </c>
      <c r="AK41" s="19">
        <v>1.35</v>
      </c>
      <c r="AL41" s="13">
        <v>4100</v>
      </c>
      <c r="AM41" s="39" t="s">
        <v>344</v>
      </c>
    </row>
    <row r="42" spans="1:39" x14ac:dyDescent="0.35">
      <c r="A42" s="19">
        <v>102</v>
      </c>
      <c r="B42" s="22">
        <v>5</v>
      </c>
      <c r="C42" s="21" t="s">
        <v>58</v>
      </c>
      <c r="D42" s="21" t="s">
        <v>69</v>
      </c>
      <c r="E42" s="22">
        <v>5951</v>
      </c>
      <c r="F42" s="21" t="s">
        <v>70</v>
      </c>
      <c r="G42" s="23">
        <v>43976.5</v>
      </c>
      <c r="H42" s="23" t="s">
        <v>63</v>
      </c>
      <c r="I42" s="21" t="s">
        <v>64</v>
      </c>
      <c r="J42" s="21" t="s">
        <v>68</v>
      </c>
      <c r="K42" s="21" t="s">
        <v>65</v>
      </c>
      <c r="L42" s="21" t="s">
        <v>66</v>
      </c>
      <c r="M42" s="21" t="s">
        <v>71</v>
      </c>
      <c r="N42" s="21" t="s">
        <v>72</v>
      </c>
      <c r="O42" s="22">
        <v>45</v>
      </c>
      <c r="P42" s="64">
        <f>VLOOKUP(D42,'[1]Minun Maatilani'!$C:$Q,15,0)</f>
        <v>103</v>
      </c>
      <c r="Q42" s="22">
        <v>284</v>
      </c>
      <c r="R42" s="64">
        <f>VLOOKUP(D42,'[1]Minun Maatilani'!$C:$S,17,0)</f>
        <v>95</v>
      </c>
      <c r="S42" s="22">
        <v>561</v>
      </c>
      <c r="T42" s="64">
        <f>VLOOKUP(D42,'[1]Minun Maatilani'!$C:$U,19,0)</f>
        <v>100</v>
      </c>
      <c r="U42" s="64">
        <f>VLOOKUP(D42,'[1]Minun Maatilani'!$C:$V,20,0)</f>
        <v>112</v>
      </c>
      <c r="V42" s="27">
        <f>VLOOKUP(D42,'[1]Minun Maatilani'!$C:$W,21,0)</f>
        <v>-4</v>
      </c>
      <c r="W42" s="64">
        <f>VLOOKUP(D42,'[1]Minun Maatilani'!$C:$X,22,0)</f>
        <v>95</v>
      </c>
      <c r="X42" s="64">
        <f>VLOOKUP(D42,'[1]Minun Maatilani'!$C:$Y,23,0)</f>
        <v>108</v>
      </c>
      <c r="Y42" s="64">
        <f>VLOOKUP(D42,'[1]Minun Maatilani'!$C:$Z,24,0)</f>
        <v>110</v>
      </c>
      <c r="Z42" s="25">
        <v>1193</v>
      </c>
      <c r="AA42" s="25">
        <v>1591.2408759124089</v>
      </c>
      <c r="AB42" s="32"/>
      <c r="AC42" s="29">
        <v>7.0443713603149609</v>
      </c>
      <c r="AD42" s="22">
        <v>86</v>
      </c>
      <c r="AE42" s="22">
        <v>77</v>
      </c>
      <c r="AF42" s="22">
        <v>79</v>
      </c>
      <c r="AG42" s="24">
        <v>81</v>
      </c>
      <c r="AH42" s="26">
        <v>99.252083333333346</v>
      </c>
      <c r="AI42" s="26">
        <v>2.3136666666666663</v>
      </c>
      <c r="AJ42" s="19">
        <v>28</v>
      </c>
      <c r="AK42" s="19">
        <v>1.5</v>
      </c>
      <c r="AL42" s="13">
        <v>4000</v>
      </c>
      <c r="AM42" s="39" t="s">
        <v>345</v>
      </c>
    </row>
    <row r="43" spans="1:39" x14ac:dyDescent="0.35">
      <c r="A43" s="19">
        <v>105</v>
      </c>
      <c r="B43" s="22">
        <v>5</v>
      </c>
      <c r="C43" s="21" t="s">
        <v>58</v>
      </c>
      <c r="D43" s="21" t="s">
        <v>295</v>
      </c>
      <c r="E43" s="22">
        <v>128</v>
      </c>
      <c r="F43" s="21" t="s">
        <v>296</v>
      </c>
      <c r="G43" s="23">
        <v>43902.5</v>
      </c>
      <c r="H43" s="23" t="s">
        <v>63</v>
      </c>
      <c r="I43" s="21" t="s">
        <v>64</v>
      </c>
      <c r="J43" s="21" t="s">
        <v>145</v>
      </c>
      <c r="K43" s="21" t="s">
        <v>297</v>
      </c>
      <c r="L43" s="21" t="s">
        <v>298</v>
      </c>
      <c r="M43" s="21" t="s">
        <v>299</v>
      </c>
      <c r="N43" s="20"/>
      <c r="O43" s="22">
        <v>43</v>
      </c>
      <c r="P43" s="64">
        <f>VLOOKUP(D43,'[1]Minun Maatilani'!$C:$Q,15,0)</f>
        <v>96</v>
      </c>
      <c r="Q43" s="22">
        <v>267</v>
      </c>
      <c r="R43" s="64">
        <f>VLOOKUP(D43,'[1]Minun Maatilani'!$C:$S,17,0)</f>
        <v>85</v>
      </c>
      <c r="S43" s="22">
        <v>466</v>
      </c>
      <c r="T43" s="64">
        <f>VLOOKUP(D43,'[1]Minun Maatilani'!$C:$U,19,0)</f>
        <v>79</v>
      </c>
      <c r="U43" s="64">
        <f>VLOOKUP(D43,'[1]Minun Maatilani'!$C:$V,20,0)</f>
        <v>90</v>
      </c>
      <c r="V43" s="27">
        <f>VLOOKUP(D43,'[1]Minun Maatilani'!$C:$W,21,0)</f>
        <v>-23</v>
      </c>
      <c r="W43" s="64">
        <f>VLOOKUP(D43,'[1]Minun Maatilani'!$C:$X,22,0)</f>
        <v>104</v>
      </c>
      <c r="X43" s="64">
        <f>VLOOKUP(D43,'[1]Minun Maatilani'!$C:$Y,23,0)</f>
        <v>86</v>
      </c>
      <c r="Y43" s="64">
        <f>VLOOKUP(D43,'[1]Minun Maatilani'!$C:$Z,24,0)</f>
        <v>105</v>
      </c>
      <c r="Z43" s="25">
        <v>1046</v>
      </c>
      <c r="AA43" s="25">
        <v>1248.1751824817518</v>
      </c>
      <c r="AB43" s="32">
        <v>3.4630000000000001E-2</v>
      </c>
      <c r="AC43" s="29">
        <v>6.3914709681889788</v>
      </c>
      <c r="AD43" s="22">
        <v>82</v>
      </c>
      <c r="AE43" s="22">
        <v>81</v>
      </c>
      <c r="AF43" s="22">
        <v>89</v>
      </c>
      <c r="AG43" s="24">
        <v>85</v>
      </c>
      <c r="AH43" s="26">
        <v>79.973749999999995</v>
      </c>
      <c r="AI43" s="26">
        <v>2.0263333333333335</v>
      </c>
      <c r="AJ43" s="19">
        <v>33</v>
      </c>
      <c r="AK43" s="19">
        <v>1</v>
      </c>
      <c r="AL43" s="13">
        <v>3900</v>
      </c>
      <c r="AM43" s="39" t="s">
        <v>321</v>
      </c>
    </row>
    <row r="44" spans="1:39" x14ac:dyDescent="0.35">
      <c r="A44" s="19">
        <v>83</v>
      </c>
      <c r="B44" s="22">
        <v>4</v>
      </c>
      <c r="C44" s="21" t="s">
        <v>54</v>
      </c>
      <c r="D44" s="21" t="s">
        <v>110</v>
      </c>
      <c r="E44" s="22">
        <v>1637</v>
      </c>
      <c r="F44" s="21" t="s">
        <v>111</v>
      </c>
      <c r="G44" s="23">
        <v>43931.5</v>
      </c>
      <c r="H44" s="23" t="s">
        <v>55</v>
      </c>
      <c r="I44" s="21" t="s">
        <v>112</v>
      </c>
      <c r="J44" s="21" t="s">
        <v>57</v>
      </c>
      <c r="K44" s="21" t="s">
        <v>113</v>
      </c>
      <c r="L44" s="21" t="s">
        <v>114</v>
      </c>
      <c r="M44" s="21" t="s">
        <v>115</v>
      </c>
      <c r="N44" s="21" t="s">
        <v>116</v>
      </c>
      <c r="O44" s="22">
        <v>51</v>
      </c>
      <c r="P44" s="64">
        <f>VLOOKUP(D44,'[1]Minun Maatilani'!$C:$Q,15,0)</f>
        <v>108</v>
      </c>
      <c r="Q44" s="22">
        <v>403</v>
      </c>
      <c r="R44" s="64">
        <f>VLOOKUP(D44,'[1]Minun Maatilani'!$C:$S,17,0)</f>
        <v>117</v>
      </c>
      <c r="S44" s="22">
        <v>708</v>
      </c>
      <c r="T44" s="64">
        <f>VLOOKUP(D44,'[1]Minun Maatilani'!$C:$U,19,0)</f>
        <v>121</v>
      </c>
      <c r="U44" s="64">
        <f>VLOOKUP(D44,'[1]Minun Maatilani'!$C:$V,20,0)</f>
        <v>108</v>
      </c>
      <c r="V44" s="27">
        <f>VLOOKUP(D44,'[1]Minun Maatilani'!$C:$W,21,0)</f>
        <v>21</v>
      </c>
      <c r="W44" s="64">
        <f>VLOOKUP(D44,'[1]Minun Maatilani'!$C:$X,22,0)</f>
        <v>101</v>
      </c>
      <c r="X44" s="64">
        <f>VLOOKUP(D44,'[1]Minun Maatilani'!$C:$Y,23,0)</f>
        <v>120</v>
      </c>
      <c r="Y44" s="64">
        <f>VLOOKUP(D44,'[1]Minun Maatilani'!$C:$Z,24,0)</f>
        <v>120</v>
      </c>
      <c r="Z44" s="25">
        <v>1545</v>
      </c>
      <c r="AA44" s="25">
        <v>1843.0656934306569</v>
      </c>
      <c r="AB44" s="32">
        <v>-5.0400000000000002E-3</v>
      </c>
      <c r="AC44" s="29">
        <v>7.3514475892913405</v>
      </c>
      <c r="AD44" s="22">
        <v>88</v>
      </c>
      <c r="AE44" s="22">
        <v>83</v>
      </c>
      <c r="AF44" s="22">
        <v>82</v>
      </c>
      <c r="AG44" s="24">
        <v>85</v>
      </c>
      <c r="AH44" s="26">
        <v>89.573116666666678</v>
      </c>
      <c r="AI44" s="26">
        <v>2.8332000000000006</v>
      </c>
      <c r="AJ44" s="19">
        <v>42.5</v>
      </c>
      <c r="AK44" s="19">
        <v>1</v>
      </c>
      <c r="AL44" s="13">
        <v>4500</v>
      </c>
      <c r="AM44" s="19" t="s">
        <v>117</v>
      </c>
    </row>
    <row r="45" spans="1:39" x14ac:dyDescent="0.35">
      <c r="A45" s="19">
        <v>89</v>
      </c>
      <c r="B45" s="22">
        <v>4</v>
      </c>
      <c r="C45" s="21" t="s">
        <v>54</v>
      </c>
      <c r="D45" s="21" t="s">
        <v>118</v>
      </c>
      <c r="E45" s="22">
        <v>1342</v>
      </c>
      <c r="F45" s="21" t="s">
        <v>119</v>
      </c>
      <c r="G45" s="23">
        <v>43923.5</v>
      </c>
      <c r="H45" s="23" t="s">
        <v>63</v>
      </c>
      <c r="I45" s="21" t="s">
        <v>120</v>
      </c>
      <c r="J45" s="21" t="s">
        <v>85</v>
      </c>
      <c r="K45" s="21" t="s">
        <v>121</v>
      </c>
      <c r="L45" s="21" t="s">
        <v>122</v>
      </c>
      <c r="M45" s="21" t="s">
        <v>123</v>
      </c>
      <c r="N45" s="20"/>
      <c r="O45" s="22">
        <v>49</v>
      </c>
      <c r="P45" s="64">
        <f>VLOOKUP(D45,'[1]Minun Maatilani'!$C:$Q,15,0)</f>
        <v>112</v>
      </c>
      <c r="Q45" s="22">
        <v>461</v>
      </c>
      <c r="R45" s="64">
        <f>VLOOKUP(D45,'[1]Minun Maatilani'!$C:$S,17,0)</f>
        <v>125</v>
      </c>
      <c r="S45" s="22">
        <v>755</v>
      </c>
      <c r="T45" s="64">
        <f>VLOOKUP(D45,'[1]Minun Maatilani'!$C:$U,19,0)</f>
        <v>123</v>
      </c>
      <c r="U45" s="64">
        <f>VLOOKUP(D45,'[1]Minun Maatilani'!$C:$V,20,0)</f>
        <v>100</v>
      </c>
      <c r="V45" s="27">
        <f>VLOOKUP(D45,'[1]Minun Maatilani'!$C:$W,21,0)</f>
        <v>21</v>
      </c>
      <c r="W45" s="64">
        <f>VLOOKUP(D45,'[1]Minun Maatilani'!$C:$X,22,0)</f>
        <v>97</v>
      </c>
      <c r="X45" s="64">
        <f>VLOOKUP(D45,'[1]Minun Maatilani'!$C:$Y,23,0)</f>
        <v>123</v>
      </c>
      <c r="Y45" s="64">
        <f>VLOOKUP(D45,'[1]Minun Maatilani'!$C:$Z,24,0)</f>
        <v>125</v>
      </c>
      <c r="Z45" s="25">
        <v>2059</v>
      </c>
      <c r="AA45" s="25">
        <v>1850.3649635036497</v>
      </c>
      <c r="AB45" s="32"/>
      <c r="AC45" s="29">
        <v>7.8328858406299195</v>
      </c>
      <c r="AD45" s="22">
        <v>87</v>
      </c>
      <c r="AE45" s="22">
        <v>83</v>
      </c>
      <c r="AF45" s="22">
        <v>78</v>
      </c>
      <c r="AG45" s="24">
        <v>83</v>
      </c>
      <c r="AH45" s="26">
        <v>101.17618333333333</v>
      </c>
      <c r="AI45" s="26">
        <v>3.0922666666666672</v>
      </c>
      <c r="AJ45" s="19">
        <v>44</v>
      </c>
      <c r="AK45" s="19">
        <v>1</v>
      </c>
      <c r="AL45" s="13">
        <v>4400</v>
      </c>
      <c r="AM45" s="39" t="s">
        <v>316</v>
      </c>
    </row>
    <row r="46" spans="1:39" x14ac:dyDescent="0.35">
      <c r="A46" s="19">
        <v>142</v>
      </c>
      <c r="B46" s="22">
        <v>4</v>
      </c>
      <c r="C46" s="21" t="s">
        <v>54</v>
      </c>
      <c r="D46" s="21" t="s">
        <v>241</v>
      </c>
      <c r="E46" s="22">
        <v>429</v>
      </c>
      <c r="F46" s="21" t="s">
        <v>242</v>
      </c>
      <c r="G46" s="23">
        <v>43927.5</v>
      </c>
      <c r="H46" s="23" t="s">
        <v>59</v>
      </c>
      <c r="I46" s="21" t="s">
        <v>56</v>
      </c>
      <c r="J46" s="21" t="s">
        <v>57</v>
      </c>
      <c r="K46" s="21" t="s">
        <v>243</v>
      </c>
      <c r="L46" s="21" t="s">
        <v>244</v>
      </c>
      <c r="M46" s="21" t="s">
        <v>245</v>
      </c>
      <c r="N46" s="20"/>
      <c r="O46" s="22">
        <v>43</v>
      </c>
      <c r="P46" s="64">
        <f>VLOOKUP(D46,'[1]Minun Maatilani'!$C:$Q,15,0)</f>
        <v>98</v>
      </c>
      <c r="Q46" s="22">
        <v>345</v>
      </c>
      <c r="R46" s="64">
        <f>VLOOKUP(D46,'[1]Minun Maatilani'!$C:$S,17,0)</f>
        <v>96</v>
      </c>
      <c r="S46" s="22">
        <v>619</v>
      </c>
      <c r="T46" s="64">
        <f>VLOOKUP(D46,'[1]Minun Maatilani'!$C:$U,19,0)</f>
        <v>100</v>
      </c>
      <c r="U46" s="64">
        <f>VLOOKUP(D46,'[1]Minun Maatilani'!$C:$V,20,0)</f>
        <v>98</v>
      </c>
      <c r="V46" s="27">
        <f>VLOOKUP(D46,'[1]Minun Maatilani'!$C:$W,21,0)</f>
        <v>1</v>
      </c>
      <c r="W46" s="64">
        <f>VLOOKUP(D46,'[1]Minun Maatilani'!$C:$X,22,0)</f>
        <v>87</v>
      </c>
      <c r="X46" s="64">
        <f>VLOOKUP(D46,'[1]Minun Maatilani'!$C:$Y,23,0)</f>
        <v>104</v>
      </c>
      <c r="Y46" s="64">
        <f>VLOOKUP(D46,'[1]Minun Maatilani'!$C:$Z,24,0)</f>
        <v>110</v>
      </c>
      <c r="Z46" s="25">
        <v>1411</v>
      </c>
      <c r="AA46" s="25">
        <v>1748.1751824817518</v>
      </c>
      <c r="AB46" s="32">
        <v>0.10731</v>
      </c>
      <c r="AC46" s="29">
        <v>7.6900879508661415</v>
      </c>
      <c r="AD46" s="22">
        <v>89</v>
      </c>
      <c r="AE46" s="22">
        <v>81</v>
      </c>
      <c r="AF46" s="22">
        <v>78</v>
      </c>
      <c r="AG46" s="24">
        <v>82</v>
      </c>
      <c r="AH46" s="26">
        <v>85.826316666666671</v>
      </c>
      <c r="AI46" s="26">
        <v>2.5310666666666664</v>
      </c>
      <c r="AJ46" s="19">
        <v>36</v>
      </c>
      <c r="AK46" s="19">
        <v>1</v>
      </c>
      <c r="AL46" s="13">
        <v>4100</v>
      </c>
      <c r="AM46" s="39" t="s">
        <v>319</v>
      </c>
    </row>
    <row r="47" spans="1:39" x14ac:dyDescent="0.35">
      <c r="A47" s="19">
        <v>145</v>
      </c>
      <c r="B47" s="22">
        <v>4</v>
      </c>
      <c r="C47" s="21" t="s">
        <v>54</v>
      </c>
      <c r="D47" s="21" t="s">
        <v>264</v>
      </c>
      <c r="E47" s="22">
        <v>1670</v>
      </c>
      <c r="F47" s="21" t="s">
        <v>265</v>
      </c>
      <c r="G47" s="23">
        <v>43952.5</v>
      </c>
      <c r="H47" s="23" t="s">
        <v>59</v>
      </c>
      <c r="I47" s="21" t="s">
        <v>92</v>
      </c>
      <c r="J47" s="21" t="s">
        <v>57</v>
      </c>
      <c r="K47" s="21" t="s">
        <v>266</v>
      </c>
      <c r="L47" s="21" t="s">
        <v>267</v>
      </c>
      <c r="M47" s="21" t="s">
        <v>268</v>
      </c>
      <c r="N47" s="21" t="s">
        <v>269</v>
      </c>
      <c r="O47" s="22">
        <v>52</v>
      </c>
      <c r="P47" s="64">
        <f>VLOOKUP(D47,'[1]Minun Maatilani'!$C:$Q,15,0)</f>
        <v>100</v>
      </c>
      <c r="Q47" s="22">
        <v>365</v>
      </c>
      <c r="R47" s="64">
        <f>VLOOKUP(D47,'[1]Minun Maatilani'!$C:$S,17,0)</f>
        <v>101</v>
      </c>
      <c r="S47" s="22">
        <v>649</v>
      </c>
      <c r="T47" s="64">
        <f>VLOOKUP(D47,'[1]Minun Maatilani'!$C:$U,19,0)</f>
        <v>97</v>
      </c>
      <c r="U47" s="64">
        <f>VLOOKUP(D47,'[1]Minun Maatilani'!$C:$V,20,0)</f>
        <v>88</v>
      </c>
      <c r="V47" s="27">
        <f>VLOOKUP(D47,'[1]Minun Maatilani'!$C:$W,21,0)</f>
        <v>-3</v>
      </c>
      <c r="W47" s="64">
        <f>VLOOKUP(D47,'[1]Minun Maatilani'!$C:$X,22,0)</f>
        <v>97</v>
      </c>
      <c r="X47" s="64">
        <f>VLOOKUP(D47,'[1]Minun Maatilani'!$C:$Y,23,0)</f>
        <v>101</v>
      </c>
      <c r="Y47" s="64">
        <f>VLOOKUP(D47,'[1]Minun Maatilani'!$C:$Z,24,0)</f>
        <v>106</v>
      </c>
      <c r="Z47" s="25">
        <v>1567</v>
      </c>
      <c r="AA47" s="25">
        <v>1653.2846715328467</v>
      </c>
      <c r="AB47" s="32">
        <v>-9.4999999999999998E-3</v>
      </c>
      <c r="AC47" s="29">
        <v>6.6668793307874017</v>
      </c>
      <c r="AD47" s="22">
        <v>84</v>
      </c>
      <c r="AE47" s="22">
        <v>81</v>
      </c>
      <c r="AF47" s="22">
        <v>85</v>
      </c>
      <c r="AG47" s="24">
        <v>84</v>
      </c>
      <c r="AH47" s="26">
        <v>96.212150000000008</v>
      </c>
      <c r="AI47" s="26">
        <v>2.9794</v>
      </c>
      <c r="AJ47" s="19">
        <v>41</v>
      </c>
      <c r="AK47" s="19">
        <v>1.35</v>
      </c>
      <c r="AL47" s="13">
        <v>4100</v>
      </c>
      <c r="AM47" s="39" t="s">
        <v>318</v>
      </c>
    </row>
    <row r="48" spans="1:39" x14ac:dyDescent="0.35">
      <c r="A48" s="19">
        <v>146</v>
      </c>
      <c r="B48" s="22">
        <v>4</v>
      </c>
      <c r="C48" s="21" t="s">
        <v>54</v>
      </c>
      <c r="D48" s="21" t="s">
        <v>186</v>
      </c>
      <c r="E48" s="22">
        <v>1330</v>
      </c>
      <c r="F48" s="21" t="s">
        <v>187</v>
      </c>
      <c r="G48" s="23">
        <v>43891.5</v>
      </c>
      <c r="H48" s="23" t="s">
        <v>63</v>
      </c>
      <c r="I48" s="21" t="s">
        <v>120</v>
      </c>
      <c r="J48" s="21" t="s">
        <v>85</v>
      </c>
      <c r="K48" s="21" t="s">
        <v>135</v>
      </c>
      <c r="L48" s="21" t="s">
        <v>136</v>
      </c>
      <c r="M48" s="21" t="s">
        <v>188</v>
      </c>
      <c r="N48" s="21" t="s">
        <v>189</v>
      </c>
      <c r="O48" s="22">
        <v>52</v>
      </c>
      <c r="P48" s="64">
        <f>VLOOKUP(D48,'[1]Minun Maatilani'!$C:$Q,15,0)</f>
        <v>113</v>
      </c>
      <c r="Q48" s="22">
        <v>463</v>
      </c>
      <c r="R48" s="64">
        <f>VLOOKUP(D48,'[1]Minun Maatilani'!$C:$S,17,0)</f>
        <v>121</v>
      </c>
      <c r="S48" s="22">
        <v>713</v>
      </c>
      <c r="T48" s="64">
        <f>VLOOKUP(D48,'[1]Minun Maatilani'!$C:$U,19,0)</f>
        <v>113</v>
      </c>
      <c r="U48" s="64">
        <f>VLOOKUP(D48,'[1]Minun Maatilani'!$C:$V,20,0)</f>
        <v>94</v>
      </c>
      <c r="V48" s="27">
        <f>VLOOKUP(D48,'[1]Minun Maatilani'!$C:$W,21,0)</f>
        <v>8</v>
      </c>
      <c r="W48" s="64">
        <f>VLOOKUP(D48,'[1]Minun Maatilani'!$C:$X,22,0)</f>
        <v>94</v>
      </c>
      <c r="X48" s="64">
        <f>VLOOKUP(D48,'[1]Minun Maatilani'!$C:$Y,23,0)</f>
        <v>115</v>
      </c>
      <c r="Y48" s="64">
        <f>VLOOKUP(D48,'[1]Minun Maatilani'!$C:$Z,24,0)</f>
        <v>108</v>
      </c>
      <c r="Z48" s="25">
        <v>1945</v>
      </c>
      <c r="AA48" s="25">
        <v>1693.4306569343064</v>
      </c>
      <c r="AB48" s="32">
        <v>-3.5520000000000003E-2</v>
      </c>
      <c r="AC48" s="29">
        <v>8.6072920995275606</v>
      </c>
      <c r="AD48" s="22">
        <v>88</v>
      </c>
      <c r="AE48" s="22">
        <v>84</v>
      </c>
      <c r="AF48" s="22">
        <v>83</v>
      </c>
      <c r="AG48" s="24">
        <v>86</v>
      </c>
      <c r="AH48" s="26">
        <v>97.961783333333329</v>
      </c>
      <c r="AI48" s="26">
        <v>1.9651999999999996</v>
      </c>
      <c r="AJ48" s="19">
        <v>41</v>
      </c>
      <c r="AK48" s="19">
        <v>1.05</v>
      </c>
      <c r="AL48" s="13">
        <v>4000</v>
      </c>
      <c r="AM48" s="39" t="s">
        <v>317</v>
      </c>
    </row>
  </sheetData>
  <autoFilter ref="A4:AM48">
    <sortState ref="A5:AM48">
      <sortCondition ref="C4:C48"/>
    </sortState>
  </autoFilter>
  <printOptions gridLines="1"/>
  <pageMargins left="0.23622047244094491" right="3.937007874015748E-2" top="0.74803149606299213" bottom="0.74803149606299213" header="0.31496062992125984" footer="0.31496062992125984"/>
  <pageSetup paperSize="8"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2</vt:i4>
      </vt:variant>
    </vt:vector>
  </HeadingPairs>
  <TitlesOfParts>
    <vt:vector size="3" baseType="lpstr">
      <vt:lpstr>Myytävät sonnit</vt:lpstr>
      <vt:lpstr>'Myytävät sonnit'!Tulostusalue</vt:lpstr>
      <vt:lpstr>'Myytävät sonnit'!Tulostusotsikot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Vehkaoja, Susanna</cp:lastModifiedBy>
  <cp:revision/>
  <cp:lastPrinted>2021-06-16T16:11:05Z</cp:lastPrinted>
  <dcterms:created xsi:type="dcterms:W3CDTF">2021-04-18T09:27:51Z</dcterms:created>
  <dcterms:modified xsi:type="dcterms:W3CDTF">2021-07-01T07:52:48Z</dcterms:modified>
  <cp:category/>
  <cp:contentStatus/>
</cp:coreProperties>
</file>